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052" windowHeight="7956" firstSheet="1" activeTab="6"/>
  </bookViews>
  <sheets>
    <sheet name="upravna zgrada - toaleti" sheetId="7" r:id="rId1"/>
    <sheet name="objekat 2 - radionica" sheetId="1" r:id="rId2"/>
    <sheet name="objekat 3 - radionica" sheetId="2" r:id="rId3"/>
    <sheet name="objekat 5- radionica" sheetId="3" r:id="rId4"/>
    <sheet name="objekat 6- garaže" sheetId="4" r:id="rId5"/>
    <sheet name="objekat - magacin rez. delova" sheetId="6" r:id="rId6"/>
    <sheet name="zbirna rekapitulacija" sheetId="8" r:id="rId7"/>
  </sheets>
  <calcPr calcId="145621"/>
</workbook>
</file>

<file path=xl/calcChain.xml><?xml version="1.0" encoding="utf-8"?>
<calcChain xmlns="http://schemas.openxmlformats.org/spreadsheetml/2006/main">
  <c r="L16" i="6" l="1"/>
  <c r="M16" i="6" s="1"/>
  <c r="L12" i="6"/>
  <c r="M12" i="6" s="1"/>
  <c r="M18" i="6" s="1"/>
  <c r="K16" i="4"/>
  <c r="L16" i="4" s="1"/>
  <c r="K12" i="4"/>
  <c r="L12" i="4" s="1"/>
  <c r="L18" i="4" s="1"/>
  <c r="K322" i="3"/>
  <c r="L322" i="3" s="1"/>
  <c r="K316" i="3"/>
  <c r="L316" i="3" s="1"/>
  <c r="K310" i="3"/>
  <c r="L310" i="3" s="1"/>
  <c r="K304" i="3"/>
  <c r="L304" i="3" s="1"/>
  <c r="L324" i="3" s="1"/>
  <c r="L337" i="3" s="1"/>
  <c r="K294" i="3"/>
  <c r="L294" i="3" s="1"/>
  <c r="K289" i="3"/>
  <c r="L289" i="3" s="1"/>
  <c r="K284" i="3"/>
  <c r="L284" i="3" s="1"/>
  <c r="K278" i="3"/>
  <c r="L278" i="3" s="1"/>
  <c r="K273" i="3"/>
  <c r="L273" i="3" s="1"/>
  <c r="L295" i="3" s="1"/>
  <c r="L336" i="3" s="1"/>
  <c r="K263" i="3"/>
  <c r="L263" i="3" s="1"/>
  <c r="K255" i="3"/>
  <c r="L255" i="3" s="1"/>
  <c r="K245" i="3"/>
  <c r="L245" i="3" s="1"/>
  <c r="K234" i="3"/>
  <c r="L234" i="3" s="1"/>
  <c r="K226" i="3"/>
  <c r="L226" i="3" s="1"/>
  <c r="K221" i="3"/>
  <c r="L221" i="3" s="1"/>
  <c r="L265" i="3" s="1"/>
  <c r="L335" i="3" s="1"/>
  <c r="L211" i="3"/>
  <c r="L334" i="3" s="1"/>
  <c r="K210" i="3"/>
  <c r="L210" i="3" s="1"/>
  <c r="K203" i="3"/>
  <c r="L203" i="3" s="1"/>
  <c r="K191" i="3"/>
  <c r="L191" i="3" s="1"/>
  <c r="K184" i="3"/>
  <c r="L184" i="3" s="1"/>
  <c r="K178" i="3"/>
  <c r="L178" i="3" s="1"/>
  <c r="K174" i="3"/>
  <c r="L174" i="3" s="1"/>
  <c r="K169" i="3"/>
  <c r="L169" i="3" s="1"/>
  <c r="K163" i="3"/>
  <c r="L163" i="3" s="1"/>
  <c r="L193" i="3" s="1"/>
  <c r="L333" i="3" s="1"/>
  <c r="K154" i="3"/>
  <c r="L154" i="3" s="1"/>
  <c r="K147" i="3"/>
  <c r="L147" i="3" s="1"/>
  <c r="K146" i="3"/>
  <c r="L146" i="3" s="1"/>
  <c r="K145" i="3"/>
  <c r="L145" i="3" s="1"/>
  <c r="K144" i="3"/>
  <c r="L144" i="3" s="1"/>
  <c r="K137" i="3"/>
  <c r="L137" i="3" s="1"/>
  <c r="K136" i="3"/>
  <c r="L136" i="3" s="1"/>
  <c r="K135" i="3"/>
  <c r="L135" i="3" s="1"/>
  <c r="K134" i="3"/>
  <c r="L134" i="3" s="1"/>
  <c r="K133" i="3"/>
  <c r="L133" i="3" s="1"/>
  <c r="K132" i="3"/>
  <c r="L132" i="3" s="1"/>
  <c r="K131" i="3"/>
  <c r="L131" i="3" s="1"/>
  <c r="K130" i="3"/>
  <c r="L130" i="3" s="1"/>
  <c r="K129" i="3"/>
  <c r="L129" i="3" s="1"/>
  <c r="K122" i="3"/>
  <c r="L122" i="3" s="1"/>
  <c r="K121" i="3"/>
  <c r="L121" i="3" s="1"/>
  <c r="K120" i="3"/>
  <c r="L120" i="3" s="1"/>
  <c r="K119" i="3"/>
  <c r="L119" i="3" s="1"/>
  <c r="K118" i="3"/>
  <c r="L118" i="3" s="1"/>
  <c r="K117" i="3"/>
  <c r="L117" i="3" s="1"/>
  <c r="K110" i="3"/>
  <c r="L110" i="3" s="1"/>
  <c r="K109" i="3"/>
  <c r="L109" i="3" s="1"/>
  <c r="K108" i="3"/>
  <c r="L108" i="3" s="1"/>
  <c r="K107" i="3"/>
  <c r="L107" i="3" s="1"/>
  <c r="K106" i="3"/>
  <c r="L106" i="3" s="1"/>
  <c r="K105" i="3"/>
  <c r="L105" i="3" s="1"/>
  <c r="K104" i="3"/>
  <c r="L104" i="3" s="1"/>
  <c r="K103" i="3"/>
  <c r="L103" i="3" s="1"/>
  <c r="K102" i="3"/>
  <c r="L102" i="3" s="1"/>
  <c r="K101" i="3"/>
  <c r="L101" i="3" s="1"/>
  <c r="K100" i="3"/>
  <c r="L100" i="3" s="1"/>
  <c r="K99" i="3"/>
  <c r="L99" i="3" s="1"/>
  <c r="K98" i="3"/>
  <c r="L98" i="3" s="1"/>
  <c r="L156" i="3" s="1"/>
  <c r="L332" i="3" s="1"/>
  <c r="L86" i="3"/>
  <c r="L331" i="3" s="1"/>
  <c r="K84" i="3"/>
  <c r="L84" i="3" s="1"/>
  <c r="K78" i="3"/>
  <c r="L78" i="3" s="1"/>
  <c r="K72" i="3"/>
  <c r="L72" i="3" s="1"/>
  <c r="K62" i="3"/>
  <c r="L62" i="3" s="1"/>
  <c r="K56" i="3"/>
  <c r="L56" i="3" s="1"/>
  <c r="K50" i="3"/>
  <c r="L50" i="3" s="1"/>
  <c r="K44" i="3"/>
  <c r="L44" i="3" s="1"/>
  <c r="K38" i="3"/>
  <c r="L38" i="3" s="1"/>
  <c r="K33" i="3"/>
  <c r="L33" i="3" s="1"/>
  <c r="K28" i="3"/>
  <c r="L28" i="3" s="1"/>
  <c r="K27" i="3"/>
  <c r="L27" i="3" s="1"/>
  <c r="K26" i="3"/>
  <c r="L26" i="3" s="1"/>
  <c r="K20" i="3"/>
  <c r="L20" i="3" s="1"/>
  <c r="K16" i="3"/>
  <c r="L16" i="3" s="1"/>
  <c r="L11" i="3"/>
  <c r="L64" i="3" s="1"/>
  <c r="L330" i="3" s="1"/>
  <c r="K11" i="3"/>
  <c r="L139" i="2"/>
  <c r="L147" i="2" s="1"/>
  <c r="K137" i="2"/>
  <c r="L137" i="2" s="1"/>
  <c r="K123" i="2"/>
  <c r="L123" i="2" s="1"/>
  <c r="K119" i="2"/>
  <c r="L119" i="2" s="1"/>
  <c r="K114" i="2"/>
  <c r="L114" i="2" s="1"/>
  <c r="K107" i="2"/>
  <c r="L107" i="2" s="1"/>
  <c r="L125" i="2" s="1"/>
  <c r="L146" i="2" s="1"/>
  <c r="K95" i="2"/>
  <c r="L95" i="2" s="1"/>
  <c r="K94" i="2"/>
  <c r="L94" i="2" s="1"/>
  <c r="K93" i="2"/>
  <c r="L93" i="2" s="1"/>
  <c r="K92" i="2"/>
  <c r="L92" i="2" s="1"/>
  <c r="K91" i="2"/>
  <c r="L91" i="2" s="1"/>
  <c r="K90" i="2"/>
  <c r="L90" i="2" s="1"/>
  <c r="K82" i="2"/>
  <c r="L82" i="2" s="1"/>
  <c r="K81" i="2"/>
  <c r="L81" i="2" s="1"/>
  <c r="K80" i="2"/>
  <c r="L80" i="2" s="1"/>
  <c r="K79" i="2"/>
  <c r="L79" i="2" s="1"/>
  <c r="K78" i="2"/>
  <c r="L78" i="2" s="1"/>
  <c r="K77" i="2"/>
  <c r="L77" i="2" s="1"/>
  <c r="L97" i="2" s="1"/>
  <c r="L145" i="2" s="1"/>
  <c r="L65" i="2"/>
  <c r="L144" i="2" s="1"/>
  <c r="K63" i="2"/>
  <c r="L63" i="2" s="1"/>
  <c r="K58" i="2"/>
  <c r="L58" i="2" s="1"/>
  <c r="K49" i="2"/>
  <c r="L49" i="2" s="1"/>
  <c r="K43" i="2"/>
  <c r="L43" i="2" s="1"/>
  <c r="K37" i="2"/>
  <c r="L37" i="2" s="1"/>
  <c r="K31" i="2"/>
  <c r="L31" i="2" s="1"/>
  <c r="K26" i="2"/>
  <c r="L26" i="2" s="1"/>
  <c r="K25" i="2"/>
  <c r="L25" i="2" s="1"/>
  <c r="K19" i="2"/>
  <c r="L19" i="2" s="1"/>
  <c r="K15" i="2"/>
  <c r="L15" i="2" s="1"/>
  <c r="L10" i="2"/>
  <c r="L50" i="2" s="1"/>
  <c r="L143" i="2" s="1"/>
  <c r="L149" i="2" s="1"/>
  <c r="K10" i="2"/>
  <c r="K182" i="1"/>
  <c r="L182" i="1" s="1"/>
  <c r="K176" i="1"/>
  <c r="L176" i="1" s="1"/>
  <c r="K170" i="1"/>
  <c r="L170" i="1" s="1"/>
  <c r="K164" i="1"/>
  <c r="L164" i="1" s="1"/>
  <c r="K158" i="1"/>
  <c r="L158" i="1" s="1"/>
  <c r="K154" i="1"/>
  <c r="L154" i="1" s="1"/>
  <c r="K150" i="1"/>
  <c r="L150" i="1" s="1"/>
  <c r="K144" i="1"/>
  <c r="L144" i="1" s="1"/>
  <c r="K136" i="1"/>
  <c r="L136" i="1" s="1"/>
  <c r="K127" i="1"/>
  <c r="L127" i="1" s="1"/>
  <c r="L195" i="1" s="1"/>
  <c r="L199" i="1" s="1"/>
  <c r="K113" i="1"/>
  <c r="L113" i="1" s="1"/>
  <c r="K106" i="1"/>
  <c r="L106" i="1" s="1"/>
  <c r="K97" i="1"/>
  <c r="L97" i="1" s="1"/>
  <c r="K91" i="1"/>
  <c r="L91" i="1" s="1"/>
  <c r="K85" i="1"/>
  <c r="L85" i="1" s="1"/>
  <c r="K79" i="1"/>
  <c r="L79" i="1" s="1"/>
  <c r="K69" i="1"/>
  <c r="L69" i="1" s="1"/>
  <c r="K63" i="1"/>
  <c r="L63" i="1" s="1"/>
  <c r="K57" i="1"/>
  <c r="L57" i="1" s="1"/>
  <c r="K47" i="1"/>
  <c r="L47" i="1" s="1"/>
  <c r="K42" i="1"/>
  <c r="L42" i="1" s="1"/>
  <c r="K37" i="1"/>
  <c r="L37" i="1" s="1"/>
  <c r="K30" i="1"/>
  <c r="L30" i="1" s="1"/>
  <c r="K24" i="1"/>
  <c r="L24" i="1" s="1"/>
  <c r="K18" i="1"/>
  <c r="L18" i="1" s="1"/>
  <c r="L13" i="1"/>
  <c r="K13" i="1"/>
  <c r="L70" i="7"/>
  <c r="L66" i="7"/>
  <c r="L62" i="7"/>
  <c r="L58" i="7"/>
  <c r="L54" i="7"/>
  <c r="L50" i="7"/>
  <c r="K72" i="7"/>
  <c r="L72" i="7" s="1"/>
  <c r="K71" i="7"/>
  <c r="L71" i="7" s="1"/>
  <c r="K70" i="7"/>
  <c r="K69" i="7"/>
  <c r="L69" i="7" s="1"/>
  <c r="K68" i="7"/>
  <c r="L68" i="7" s="1"/>
  <c r="K67" i="7"/>
  <c r="L67" i="7" s="1"/>
  <c r="K66" i="7"/>
  <c r="K65" i="7"/>
  <c r="L65" i="7" s="1"/>
  <c r="K64" i="7"/>
  <c r="L64" i="7" s="1"/>
  <c r="K63" i="7"/>
  <c r="L63" i="7" s="1"/>
  <c r="K62" i="7"/>
  <c r="K61" i="7"/>
  <c r="L61" i="7" s="1"/>
  <c r="K60" i="7"/>
  <c r="L60" i="7" s="1"/>
  <c r="K59" i="7"/>
  <c r="L59" i="7" s="1"/>
  <c r="K58" i="7"/>
  <c r="K57" i="7"/>
  <c r="L57" i="7" s="1"/>
  <c r="K56" i="7"/>
  <c r="L56" i="7" s="1"/>
  <c r="K55" i="7"/>
  <c r="L55" i="7" s="1"/>
  <c r="K54" i="7"/>
  <c r="K53" i="7"/>
  <c r="L53" i="7" s="1"/>
  <c r="K52" i="7"/>
  <c r="L52" i="7" s="1"/>
  <c r="K51" i="7"/>
  <c r="L51" i="7" s="1"/>
  <c r="K50" i="7"/>
  <c r="L47" i="7"/>
  <c r="K47" i="7"/>
  <c r="K46" i="7"/>
  <c r="L46" i="7" s="1"/>
  <c r="L48" i="7" s="1"/>
  <c r="L82" i="7" s="1"/>
  <c r="K43" i="7"/>
  <c r="L43" i="7" s="1"/>
  <c r="L44" i="7" s="1"/>
  <c r="L81" i="7" s="1"/>
  <c r="L40" i="7"/>
  <c r="L41" i="7" s="1"/>
  <c r="L80" i="7" s="1"/>
  <c r="K40" i="7"/>
  <c r="K37" i="7"/>
  <c r="L37" i="7" s="1"/>
  <c r="K36" i="7"/>
  <c r="L36" i="7" s="1"/>
  <c r="K35" i="7"/>
  <c r="L35" i="7" s="1"/>
  <c r="K34" i="7"/>
  <c r="L34" i="7" s="1"/>
  <c r="L31" i="7"/>
  <c r="L32" i="7" s="1"/>
  <c r="L78" i="7" s="1"/>
  <c r="K31" i="7"/>
  <c r="K28" i="7"/>
  <c r="L28" i="7" s="1"/>
  <c r="L29" i="7" s="1"/>
  <c r="L77" i="7" s="1"/>
  <c r="K25" i="7"/>
  <c r="L25" i="7" s="1"/>
  <c r="K24" i="7"/>
  <c r="L24" i="7" s="1"/>
  <c r="K23" i="7"/>
  <c r="L23" i="7" s="1"/>
  <c r="K22" i="7"/>
  <c r="L22" i="7" s="1"/>
  <c r="K21" i="7"/>
  <c r="L21" i="7" s="1"/>
  <c r="K20" i="7"/>
  <c r="L20" i="7" s="1"/>
  <c r="K19" i="7"/>
  <c r="L19" i="7" s="1"/>
  <c r="K18" i="7"/>
  <c r="L18" i="7" s="1"/>
  <c r="K17" i="7"/>
  <c r="L17" i="7" s="1"/>
  <c r="K16" i="7"/>
  <c r="L16" i="7" s="1"/>
  <c r="K15" i="7"/>
  <c r="L15" i="7" s="1"/>
  <c r="K14" i="7"/>
  <c r="L14" i="7" s="1"/>
  <c r="K13" i="7"/>
  <c r="L13" i="7" s="1"/>
  <c r="K12" i="7"/>
  <c r="L12" i="7" s="1"/>
  <c r="K11" i="7"/>
  <c r="L11" i="7" s="1"/>
  <c r="K10" i="7"/>
  <c r="L10" i="7" s="1"/>
  <c r="L26" i="7" s="1"/>
  <c r="L76" i="7" s="1"/>
  <c r="L38" i="7" l="1"/>
  <c r="L79" i="7" s="1"/>
  <c r="L115" i="1"/>
  <c r="L198" i="1" s="1"/>
  <c r="L200" i="1" s="1"/>
  <c r="L340" i="3"/>
  <c r="L73" i="7"/>
  <c r="L83" i="7" s="1"/>
  <c r="L84" i="7" s="1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7" i="7"/>
  <c r="J46" i="7"/>
  <c r="J48" i="7" s="1"/>
  <c r="I82" i="7" s="1"/>
  <c r="J44" i="7"/>
  <c r="I81" i="7" s="1"/>
  <c r="J43" i="7"/>
  <c r="J40" i="7"/>
  <c r="J41" i="7" s="1"/>
  <c r="I80" i="7" s="1"/>
  <c r="J37" i="7"/>
  <c r="J36" i="7"/>
  <c r="J35" i="7"/>
  <c r="J34" i="7"/>
  <c r="J31" i="7"/>
  <c r="J32" i="7" s="1"/>
  <c r="J78" i="7" s="1"/>
  <c r="J29" i="7"/>
  <c r="I77" i="7" s="1"/>
  <c r="J28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K16" i="6"/>
  <c r="K12" i="6"/>
  <c r="J26" i="7" l="1"/>
  <c r="I76" i="7" s="1"/>
  <c r="K5" i="8" s="1"/>
  <c r="J73" i="7"/>
  <c r="I83" i="7" s="1"/>
  <c r="J38" i="7"/>
  <c r="I79" i="7" s="1"/>
  <c r="I84" i="7"/>
  <c r="K18" i="6"/>
  <c r="K10" i="8" s="1"/>
  <c r="L10" i="8" s="1"/>
  <c r="L5" i="8" l="1"/>
  <c r="J16" i="4"/>
  <c r="J12" i="4"/>
  <c r="J18" i="4" l="1"/>
  <c r="K9" i="8" s="1"/>
  <c r="L9" i="8" s="1"/>
  <c r="J322" i="3"/>
  <c r="J316" i="3"/>
  <c r="J310" i="3"/>
  <c r="J304" i="3"/>
  <c r="J324" i="3" s="1"/>
  <c r="J337" i="3" s="1"/>
  <c r="J294" i="3"/>
  <c r="J289" i="3"/>
  <c r="J284" i="3"/>
  <c r="J278" i="3"/>
  <c r="J295" i="3" s="1"/>
  <c r="J336" i="3" s="1"/>
  <c r="J273" i="3"/>
  <c r="J263" i="3"/>
  <c r="J255" i="3"/>
  <c r="J245" i="3"/>
  <c r="J234" i="3"/>
  <c r="J226" i="3"/>
  <c r="J221" i="3"/>
  <c r="J210" i="3"/>
  <c r="J211" i="3" s="1"/>
  <c r="J334" i="3" s="1"/>
  <c r="J203" i="3"/>
  <c r="J191" i="3"/>
  <c r="J184" i="3"/>
  <c r="J178" i="3"/>
  <c r="J174" i="3"/>
  <c r="J169" i="3"/>
  <c r="J163" i="3"/>
  <c r="J154" i="3"/>
  <c r="J147" i="3"/>
  <c r="J146" i="3"/>
  <c r="J145" i="3"/>
  <c r="J144" i="3"/>
  <c r="J137" i="3"/>
  <c r="J136" i="3"/>
  <c r="J135" i="3"/>
  <c r="J134" i="3"/>
  <c r="J133" i="3"/>
  <c r="J132" i="3"/>
  <c r="J131" i="3"/>
  <c r="J130" i="3"/>
  <c r="J129" i="3"/>
  <c r="J122" i="3"/>
  <c r="J121" i="3"/>
  <c r="J120" i="3"/>
  <c r="J119" i="3"/>
  <c r="J118" i="3"/>
  <c r="J117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156" i="3" s="1"/>
  <c r="J332" i="3" s="1"/>
  <c r="J84" i="3"/>
  <c r="J78" i="3"/>
  <c r="J72" i="3"/>
  <c r="J86" i="3" s="1"/>
  <c r="J331" i="3" s="1"/>
  <c r="J62" i="3"/>
  <c r="J56" i="3"/>
  <c r="J50" i="3"/>
  <c r="J44" i="3"/>
  <c r="J38" i="3"/>
  <c r="J33" i="3"/>
  <c r="J28" i="3"/>
  <c r="J27" i="3"/>
  <c r="J26" i="3"/>
  <c r="J20" i="3"/>
  <c r="J16" i="3"/>
  <c r="J11" i="3"/>
  <c r="J64" i="3" l="1"/>
  <c r="J330" i="3" s="1"/>
  <c r="J193" i="3"/>
  <c r="J333" i="3" s="1"/>
  <c r="J265" i="3"/>
  <c r="J335" i="3" s="1"/>
  <c r="J340" i="3"/>
  <c r="K8" i="8" s="1"/>
  <c r="L8" i="8" s="1"/>
  <c r="J137" i="2"/>
  <c r="J139" i="2" s="1"/>
  <c r="J147" i="2" s="1"/>
  <c r="J123" i="2"/>
  <c r="J119" i="2"/>
  <c r="J114" i="2"/>
  <c r="J107" i="2"/>
  <c r="J95" i="2"/>
  <c r="J94" i="2"/>
  <c r="J93" i="2"/>
  <c r="J92" i="2"/>
  <c r="J91" i="2"/>
  <c r="J90" i="2"/>
  <c r="J82" i="2"/>
  <c r="J81" i="2"/>
  <c r="J80" i="2"/>
  <c r="J79" i="2"/>
  <c r="J78" i="2"/>
  <c r="J77" i="2"/>
  <c r="J63" i="2"/>
  <c r="J58" i="2"/>
  <c r="J65" i="2" s="1"/>
  <c r="J144" i="2" s="1"/>
  <c r="J49" i="2"/>
  <c r="J43" i="2"/>
  <c r="J37" i="2"/>
  <c r="J31" i="2"/>
  <c r="J26" i="2"/>
  <c r="J25" i="2"/>
  <c r="J19" i="2"/>
  <c r="J15" i="2"/>
  <c r="J10" i="2"/>
  <c r="J50" i="2" s="1"/>
  <c r="J143" i="2" s="1"/>
  <c r="J97" i="2" l="1"/>
  <c r="J145" i="2" s="1"/>
  <c r="J125" i="2"/>
  <c r="J146" i="2" s="1"/>
  <c r="J149" i="2"/>
  <c r="K7" i="8" s="1"/>
  <c r="L7" i="8" s="1"/>
  <c r="J193" i="1"/>
  <c r="J79" i="1"/>
  <c r="J30" i="1"/>
  <c r="J164" i="1"/>
  <c r="J170" i="1"/>
  <c r="J176" i="1"/>
  <c r="J182" i="1"/>
  <c r="J13" i="1"/>
  <c r="J63" i="1"/>
  <c r="J18" i="1"/>
  <c r="J24" i="1"/>
  <c r="J37" i="1"/>
  <c r="J42" i="1"/>
  <c r="J47" i="1"/>
  <c r="J57" i="1"/>
  <c r="J69" i="1"/>
  <c r="J85" i="1"/>
  <c r="J91" i="1"/>
  <c r="J97" i="1"/>
  <c r="J106" i="1"/>
  <c r="J113" i="1"/>
  <c r="J127" i="1"/>
  <c r="J136" i="1"/>
  <c r="J144" i="1"/>
  <c r="J150" i="1"/>
  <c r="J154" i="1"/>
  <c r="J158" i="1"/>
  <c r="J195" i="1" l="1"/>
  <c r="J199" i="1" s="1"/>
  <c r="J115" i="1"/>
  <c r="J198" i="1" s="1"/>
  <c r="J200" i="1" l="1"/>
  <c r="K6" i="8" s="1"/>
  <c r="L6" i="8" l="1"/>
  <c r="L12" i="8" s="1"/>
  <c r="K12" i="8"/>
</calcChain>
</file>

<file path=xl/sharedStrings.xml><?xml version="1.0" encoding="utf-8"?>
<sst xmlns="http://schemas.openxmlformats.org/spreadsheetml/2006/main" count="938" uniqueCount="503">
  <si>
    <t>I</t>
  </si>
  <si>
    <t>kom</t>
  </si>
  <si>
    <t>II</t>
  </si>
  <si>
    <t xml:space="preserve">Nabavka potrebnog materijala,izrada i </t>
  </si>
  <si>
    <t>Obračunava se po m2.</t>
  </si>
  <si>
    <t>m2</t>
  </si>
  <si>
    <t>kitom.Površine obrusiti,očistiti i izvršiti</t>
  </si>
  <si>
    <t>neutralizovanje.Pregledati i kitovati manja</t>
  </si>
  <si>
    <t>oštećenja i pukotine.</t>
  </si>
  <si>
    <t>Bojenje zidnih površina poludisperzivnom</t>
  </si>
  <si>
    <t>bojom u tonu prema izboru Investitora.</t>
  </si>
  <si>
    <t>RADOVI NA IZRADI KANALA ZA PREGLED VOZILA</t>
  </si>
  <si>
    <t xml:space="preserve">Rušenje postojeće navozne rampe od </t>
  </si>
  <si>
    <t>armiranog betona.Beton rušiti odgovaraju-</t>
  </si>
  <si>
    <t>ćim specijalizovanim alatima i opremom,sa</t>
  </si>
  <si>
    <t xml:space="preserve">spuštanjem šuta,utovarom u motorno </t>
  </si>
  <si>
    <t>vozilo i odvozom na gradsku deponiju.</t>
  </si>
  <si>
    <t>Obračunava se po m3.</t>
  </si>
  <si>
    <t>m3</t>
  </si>
  <si>
    <t xml:space="preserve">Isecanje postojeće podne ploče debljine </t>
  </si>
  <si>
    <t>20cm,dijamantskom testerom radi formira-</t>
  </si>
  <si>
    <t>nja budućeg kanala za pregled vozila.</t>
  </si>
  <si>
    <t>Obračunava se po m.</t>
  </si>
  <si>
    <t>m</t>
  </si>
  <si>
    <t>Rušenje postojeće podne ploče debljine</t>
  </si>
  <si>
    <t>20 cm,na mestu budućeg kanala za pregled</t>
  </si>
  <si>
    <t>vozila.Nakon rušenja šut prikupiti,utovari-</t>
  </si>
  <si>
    <t xml:space="preserve">ti u motorno vozilo i odvesti na gradsku </t>
  </si>
  <si>
    <t>deponiju.Obračunava se po m2.</t>
  </si>
  <si>
    <t>Ručni iskop u zemljištu III kategorije i deli-</t>
  </si>
  <si>
    <t>mično u nasipu od šljunka radi formiranja</t>
  </si>
  <si>
    <t>kanala za pregled vozila.Zemlju iz iskopa</t>
  </si>
  <si>
    <t>izbaciti iz objekta,utovariti u motorno</t>
  </si>
  <si>
    <t>vozilo i odvesti na gradsku deponiju.</t>
  </si>
  <si>
    <t xml:space="preserve">Nabavka materijala,transport,nasipanje i </t>
  </si>
  <si>
    <t xml:space="preserve">nabijanje tampon sloja od prirodnog </t>
  </si>
  <si>
    <t>šljunka,u sloju debljine 15 cm.</t>
  </si>
  <si>
    <t xml:space="preserve">Nabavka materijala,transport i ugradnja </t>
  </si>
  <si>
    <t>sloja nabijenog betona MB 20,debljine 10cm</t>
  </si>
  <si>
    <t>kao podloge za postavljanje hidroizolacije.</t>
  </si>
  <si>
    <t>Nabavka matrijala,transport i izrada hidro-</t>
  </si>
  <si>
    <t>izolacije kanala za pregled vozila od slede-</t>
  </si>
  <si>
    <t>ćih slojeva:</t>
  </si>
  <si>
    <t>*hladan premaz bitulitom A</t>
  </si>
  <si>
    <t>*kondorfleks V4 varen za podlogu</t>
  </si>
  <si>
    <t>*vruć premaz bitumenom PK-85/25</t>
  </si>
  <si>
    <t>Nabavka materijala,transport i betoniranje</t>
  </si>
  <si>
    <t>podne ploče kanala za pregled vozila deblji-</t>
  </si>
  <si>
    <t>ne 25 cm,od armiranog betona MB 30VDP,</t>
  </si>
  <si>
    <t>sa potrebnom oplatom.</t>
  </si>
  <si>
    <t>zidova kanala za pregled vozila debljine</t>
  </si>
  <si>
    <t xml:space="preserve">25 cm,od armiranog betona MB 30VDP,sa </t>
  </si>
  <si>
    <t>potrebnom oplatom i razupiranjem.</t>
  </si>
  <si>
    <t xml:space="preserve">stepeništa u kanalu za pregled vozila od </t>
  </si>
  <si>
    <t>armiranog betona MB 30VDP sa potrebnom</t>
  </si>
  <si>
    <t>oplatom.</t>
  </si>
  <si>
    <t>Nabavka materijala,transport,savijanje,</t>
  </si>
  <si>
    <t xml:space="preserve">prenos i ugradnja betonskog gvožđa, u </t>
  </si>
  <si>
    <t>svemu prema specifikaciji armature.</t>
  </si>
  <si>
    <t>Obračunava se po kg betonskog gvožđa</t>
  </si>
  <si>
    <t>RA 400/500.</t>
  </si>
  <si>
    <t xml:space="preserve">Nabavka materijala,transport,sečenje i </t>
  </si>
  <si>
    <t>ukrajanje zaštitnika kanala od "L" profila</t>
  </si>
  <si>
    <t xml:space="preserve">80x80x8 mm,sa potrebnim ankerima koji </t>
  </si>
  <si>
    <t>se ugrađuju u betonski zid.Profile nivelisati</t>
  </si>
  <si>
    <t>u skladu sa površinom poda.</t>
  </si>
  <si>
    <t xml:space="preserve">Nabavka materijala,transport i oblaganje </t>
  </si>
  <si>
    <t>zidova kanala za pregled vozila keramičkim</t>
  </si>
  <si>
    <t>pločicama domaće proizvodnje na sloju</t>
  </si>
  <si>
    <t>lepka sa fugovanjem.Obložene površine</t>
  </si>
  <si>
    <t>moraju biti ravne i vertikalne.</t>
  </si>
  <si>
    <t>OSTALI RADOVI  U  RADIONICI</t>
  </si>
  <si>
    <t xml:space="preserve">Demontaža postojeće fasadne stolarije sa </t>
  </si>
  <si>
    <t>prikupljanjem šuta,utovarom u motorno</t>
  </si>
  <si>
    <t>Obračunava se po komadu prozora</t>
  </si>
  <si>
    <t>dim.1167x200 cm.</t>
  </si>
  <si>
    <t>postavljanje prozora od petokomornih PVC</t>
  </si>
  <si>
    <t>profila,zastakljenih termoizolacionim</t>
  </si>
  <si>
    <t>staklom debljine 4+12+4 mm,sa odgovara-</t>
  </si>
  <si>
    <t xml:space="preserve">jućim okovom.Raditi u svemu prema </t>
  </si>
  <si>
    <t xml:space="preserve">postojećem prozoru.Obračunava se po </t>
  </si>
  <si>
    <t>komadu izrađenog i ugrađenog prozora</t>
  </si>
  <si>
    <t>spuštenog plafona u radionici od panela</t>
  </si>
  <si>
    <t>ispunjenog poliuretanom debljine 50mm,</t>
  </si>
  <si>
    <t>sa potrebnom podkonstrukcijom.Visina</t>
  </si>
  <si>
    <t xml:space="preserve">postavljanja panela će biti određena u </t>
  </si>
  <si>
    <t>skladu sa potrebama korisnika objekta.</t>
  </si>
  <si>
    <t xml:space="preserve">Gletovanje zidnih površina disperzivnim </t>
  </si>
  <si>
    <t xml:space="preserve">Bojenje zidnih površina masnom bojom do </t>
  </si>
  <si>
    <t xml:space="preserve">visine od 2m,u tonu prema izboru </t>
  </si>
  <si>
    <t>Investitora.Obračunava se po m2.</t>
  </si>
  <si>
    <t>kg</t>
  </si>
  <si>
    <t>j.mere</t>
  </si>
  <si>
    <t>zaštite hidroizolacije od nabijenog betona</t>
  </si>
  <si>
    <t>MB 20,debljine 6cm,sa finim perdašenjem</t>
  </si>
  <si>
    <t>završnog sloja.</t>
  </si>
  <si>
    <t>R E K A P I T U L A C I J A</t>
  </si>
  <si>
    <t>RADOVI  NA  IZRADI  KANALA  ZA  PREGLED  VOZILA</t>
  </si>
  <si>
    <t>OSTALI  RADOVI  U  RADIONICI</t>
  </si>
  <si>
    <t>Nabavka potrebnog materijala i izrada insta</t>
  </si>
  <si>
    <t>lacije monofaznih utičnica,izvedena kablom</t>
  </si>
  <si>
    <t>PP-Y 3X2,5mm2,položenim na obujmicama</t>
  </si>
  <si>
    <t>na zidu,prosečne dužine 10m.</t>
  </si>
  <si>
    <t>Obračunava se po komadu.</t>
  </si>
  <si>
    <t>lacije trofaznih utičnica,izvedena kablom</t>
  </si>
  <si>
    <t>PP-Y 5x2,5mm2,položenim na obujmicama</t>
  </si>
  <si>
    <t xml:space="preserve">Nabavka potrebnog materijala i ugradnja </t>
  </si>
  <si>
    <t>jednostruke monofazne utičnice 16A 250V</t>
  </si>
  <si>
    <t>za montažu na zid,OG sa zaštitnim poklo-</t>
  </si>
  <si>
    <t>pcem i izvedbom u IP 54 zaštiti.</t>
  </si>
  <si>
    <t>Nabavka potrebnog materijala i ugradnja</t>
  </si>
  <si>
    <t xml:space="preserve">trofazne utičnice 16A 250V za montažu na </t>
  </si>
  <si>
    <t>zid,OG sa zaštitnim poklopcem i izvedbom</t>
  </si>
  <si>
    <t>u IP 54 zaštiti.</t>
  </si>
  <si>
    <t xml:space="preserve">Izrada projektne dokumentacije,nabavka </t>
  </si>
  <si>
    <t xml:space="preserve">materijala ,transport i montaža sistema za </t>
  </si>
  <si>
    <t>odvod izduvnih gasova iz radionice.U radio-</t>
  </si>
  <si>
    <t>nici će biti instalirana 2 kanala za teretna</t>
  </si>
  <si>
    <t>vozila,a sistem se sastoji iz šine dužine 12m</t>
  </si>
  <si>
    <t>kolica za nošenje creva klizeća sa lagerima,</t>
  </si>
  <si>
    <t>držača creva,ventilatora,rebrastog termo-</t>
  </si>
  <si>
    <t xml:space="preserve">otpornog creva i dizni prečnika 225mm za </t>
  </si>
  <si>
    <t>teretna vozila.</t>
  </si>
  <si>
    <t>komp</t>
  </si>
  <si>
    <t>UKUPNO  OSTALI  RADOVI  U  RADIONICI</t>
  </si>
  <si>
    <t xml:space="preserve">Rušenje postojećeg oštećenog poda u </t>
  </si>
  <si>
    <t>radionici debljine 20cm,sa sečenjem arma-</t>
  </si>
  <si>
    <t>ture,prikupljanjem šuta,utovarom u moto-</t>
  </si>
  <si>
    <t>rno vozilo i odvozom na deponiju.</t>
  </si>
  <si>
    <t xml:space="preserve">Betoniranje novog poda u radionici od </t>
  </si>
  <si>
    <t>armiranog betona MB 30 debljine 20cm,</t>
  </si>
  <si>
    <t>koji je armiran dvostrukom mrežastom</t>
  </si>
  <si>
    <t>armaturom Q-335 sa propisanim preklopi-</t>
  </si>
  <si>
    <t>ma i distancerima.Posle betoniranja naneti</t>
  </si>
  <si>
    <t>sloj "fero" betona koji treba propisno</t>
  </si>
  <si>
    <t>utisnuti I uglačati sa izradom radnih spojnica</t>
  </si>
  <si>
    <t>koje popuniti odgovarajućim kitom.</t>
  </si>
  <si>
    <t>B</t>
  </si>
  <si>
    <t>UKUPNO IZRADA KANALA ZA PREGLED VOZILA</t>
  </si>
  <si>
    <t>Obračunava se komplet sistem za radion.</t>
  </si>
  <si>
    <t>C</t>
  </si>
  <si>
    <t>I  RADOVI  DEMONTAŽE  I  RUŠENJA</t>
  </si>
  <si>
    <t>Iznošenje postojećeg nameštaja iz prostora</t>
  </si>
  <si>
    <t>koji se adaptira.Nameštaj deponovati na</t>
  </si>
  <si>
    <t>lokaciju koju odredi Investitor u okviru</t>
  </si>
  <si>
    <t>kompleksa.</t>
  </si>
  <si>
    <t xml:space="preserve">Montaža i demontaža metalne cevaste </t>
  </si>
  <si>
    <t>fasadne skele,za radove u svemu prema</t>
  </si>
  <si>
    <t>važećim propisima i merama HTZ-a.</t>
  </si>
  <si>
    <t>Montaža i demontaža pomoćne cevaste</t>
  </si>
  <si>
    <t>skele u objektu za rad po prostorijama.</t>
  </si>
  <si>
    <t>Demontaža postojeće fasadne stolarije,sa</t>
  </si>
  <si>
    <t>vozilom i odvozom na gradsku deponiju.</t>
  </si>
  <si>
    <t>* otvori površine do 2m2</t>
  </si>
  <si>
    <t>* otvori površine od 2-5m2</t>
  </si>
  <si>
    <t>Obijanje zidnih keramičkih pločica zajedno</t>
  </si>
  <si>
    <t>sa malterom,šut prikupiti,izneti i odvesti</t>
  </si>
  <si>
    <t>na gradsku deponiju.</t>
  </si>
  <si>
    <t>Skidanje poda od keramičkih pločica,</t>
  </si>
  <si>
    <t>postavljenih u cementnom malteru</t>
  </si>
  <si>
    <t>procenjene debljine 5cm,šut prikupiti,</t>
  </si>
  <si>
    <t>izneti i odvesti na gradsku deponiju.</t>
  </si>
  <si>
    <t xml:space="preserve">Rušenje postojećih pregradnih zidova od </t>
  </si>
  <si>
    <t>opeke debljine 12cm,obostrano malterisani</t>
  </si>
  <si>
    <t>sa skupljanjem šuta,utovarom u motorno</t>
  </si>
  <si>
    <t>vozilo i odvozom na deponiju.</t>
  </si>
  <si>
    <t>Rušenje postojećeg oštećenog poda u radi-</t>
  </si>
  <si>
    <t>onici prosečne debljine 15-20cm,sa sečenjem</t>
  </si>
  <si>
    <t xml:space="preserve">armature,prikupljanjem šuta,utovarom u </t>
  </si>
  <si>
    <t>motorno vozilo i odvozom na deponiju.</t>
  </si>
  <si>
    <t>UKUPNO RADOVI DEMONTAŽE I RUŠENJA</t>
  </si>
  <si>
    <t>ZIDARSKI  RADOVI</t>
  </si>
  <si>
    <t xml:space="preserve">Nabavka potrebnog materijala i zidanje </t>
  </si>
  <si>
    <t>zidova punom opekom debljine 12cm,</t>
  </si>
  <si>
    <t xml:space="preserve">u produžnom malteru.U cenu ulazi i </t>
  </si>
  <si>
    <t>pomoćna  skela.</t>
  </si>
  <si>
    <t>Nabavka potrebnog materijala i malterisa-</t>
  </si>
  <si>
    <t>nje zidova od opeke produžnim malte-</t>
  </si>
  <si>
    <t>rom u dva sloja.</t>
  </si>
  <si>
    <t>UKUPNO  ZIDARSKI  RADOVI</t>
  </si>
  <si>
    <t>III</t>
  </si>
  <si>
    <t>GRAĐEVINSKA  STOLARIJA</t>
  </si>
  <si>
    <t>postavljanje prozora od  petokomornih</t>
  </si>
  <si>
    <t>PVC profila,zastakljenih termoizolacionim</t>
  </si>
  <si>
    <t>staklom debljine 4+12+4mm,sa potrebnim</t>
  </si>
  <si>
    <t>okovom.Prozore uraditi u svemu prema</t>
  </si>
  <si>
    <t>šemama projektanta.</t>
  </si>
  <si>
    <t>Obračunava se komplet po komadu</t>
  </si>
  <si>
    <t>izrađenog i ugrađenog prozora.</t>
  </si>
  <si>
    <t>* dim.386x110cm</t>
  </si>
  <si>
    <t>* dim.420x110cm</t>
  </si>
  <si>
    <t>* dim.101x100cm</t>
  </si>
  <si>
    <t>* dim.337x100cm</t>
  </si>
  <si>
    <t>* dim.60x60cm</t>
  </si>
  <si>
    <t>* dim.300x150cm</t>
  </si>
  <si>
    <t>Nabavka potrebnog materijala,zamena</t>
  </si>
  <si>
    <t>nedostajućih delova,ampasovanje postojećih</t>
  </si>
  <si>
    <t>unutrašnjih pregrada sa bojenjem završnom</t>
  </si>
  <si>
    <t>Obračunava se komplet po komadu otvora.</t>
  </si>
  <si>
    <t>* dim.130x110cm</t>
  </si>
  <si>
    <t>* dim.268x110cm</t>
  </si>
  <si>
    <t>* dim.284x100cm</t>
  </si>
  <si>
    <t>* dim.121x210cm</t>
  </si>
  <si>
    <t>* dim.90x210cm</t>
  </si>
  <si>
    <t>* dim.81x210cm</t>
  </si>
  <si>
    <t>UKUPNO  GRAĐEVINSKA  STOLARIJA</t>
  </si>
  <si>
    <t>IV</t>
  </si>
  <si>
    <t>MOLERSKO-FARBARSKI  RADOVI</t>
  </si>
  <si>
    <t>Struganje postojeće boje sa zidova i plafona</t>
  </si>
  <si>
    <t>Gletovanje zidnih i plafonskih površina</t>
  </si>
  <si>
    <t>disperzivnim kitom.Površine obrusiti,očistiti</t>
  </si>
  <si>
    <t>i izvršiti neutralizovanje.Pregledati i kitovati</t>
  </si>
  <si>
    <t>manja oštećenja i pukotine.</t>
  </si>
  <si>
    <t>Bojenje zidnih i plafonskih površina poludi-</t>
  </si>
  <si>
    <t>sperzivnom bojom u tonu prema izboru</t>
  </si>
  <si>
    <t>Investitora.</t>
  </si>
  <si>
    <t>visine od 2m,u tonu prema izboru Investitora.</t>
  </si>
  <si>
    <t>UKUPNO  MOLERSKO-FARBARSKI  RADOVI</t>
  </si>
  <si>
    <t>V</t>
  </si>
  <si>
    <t>PODOPOLAGAČKI   RADOVI</t>
  </si>
  <si>
    <t>Betoniranje novog poda u radionici od armi-</t>
  </si>
  <si>
    <t>ranog betona MB 30 debljine 15-20cm,koji</t>
  </si>
  <si>
    <t>je armiran dvostrukom mrežastom armatu-</t>
  </si>
  <si>
    <t>rom Q-335 sa propisanim preklopima i dista-</t>
  </si>
  <si>
    <t>ncerima.Posle betoniranja naneti sloj "fero"</t>
  </si>
  <si>
    <t>betona koji treba propisno utisnuti I uglačati</t>
  </si>
  <si>
    <t>sa izradom radnih spojnica koje popuniti</t>
  </si>
  <si>
    <t>odgovarajućim kitom.</t>
  </si>
  <si>
    <t>UKUPNO  PODOPOLAGAČKI  RADOVI</t>
  </si>
  <si>
    <t xml:space="preserve">         R E K A P I T U L A C I J A</t>
  </si>
  <si>
    <t>UKUPNO MOLERSKO-FARBARSKI RADOVI</t>
  </si>
  <si>
    <t>D</t>
  </si>
  <si>
    <t>* otvori površine veće od 5m2</t>
  </si>
  <si>
    <t>Skidanje poda od vinaz pločica sa podlo-</t>
  </si>
  <si>
    <t>gom procenjene debljine 5cm,šut priku-</t>
  </si>
  <si>
    <t>piti,izneti i odvesti na gradsku deponiju.</t>
  </si>
  <si>
    <t>Obračuanava se po m2.</t>
  </si>
  <si>
    <t xml:space="preserve">Rušenje postojeće podne ploče debljine </t>
  </si>
  <si>
    <t>20cm,u prostorijama u kojima je pod oštećen</t>
  </si>
  <si>
    <t>Nakon rušenja šut prikupiti,utovariti u moto-</t>
  </si>
  <si>
    <t>rno vozilo i odvesti na gradsku deponiju.</t>
  </si>
  <si>
    <t>Demontaža sanitarnih elemenata i gala-</t>
  </si>
  <si>
    <t xml:space="preserve">nterije iz mokrih čvorova,sa skupljanjem </t>
  </si>
  <si>
    <t xml:space="preserve">šuta,utovarom u motorno vozilo i </t>
  </si>
  <si>
    <t>odvozom na deponiju.</t>
  </si>
  <si>
    <t>Obračunava se komplet po mokrom čvoru.</t>
  </si>
  <si>
    <t>Demontaža instalacije vodovoda i kanali-</t>
  </si>
  <si>
    <t>zacije postojećih mokrih čvorova sa sku-</t>
  </si>
  <si>
    <t>pljanjem šuta,utovarom u motorno</t>
  </si>
  <si>
    <t>Nabavka potrebnog materijala i zaziđivanje</t>
  </si>
  <si>
    <t>u produžnom malteru.Pre zidanja u postoje-</t>
  </si>
  <si>
    <t>ćem zidu oštemovati šmorceve za prevez.</t>
  </si>
  <si>
    <t>Nabavka potrebnog materijala i obrada špa-</t>
  </si>
  <si>
    <t>letni razvijene širine do 25cm,sa unutrašnje</t>
  </si>
  <si>
    <t>strane otvora produžnim malterom debljine</t>
  </si>
  <si>
    <t>do 3cm,u dva sloja.</t>
  </si>
  <si>
    <t>Čišćenje i pranje fasadne opeke vodom pod</t>
  </si>
  <si>
    <t>pritiskom.Pritisak vode mora biti odgovara-</t>
  </si>
  <si>
    <t>jući da ne ošteti opeku.Po potrebi dodati</t>
  </si>
  <si>
    <t>hemijska sredstva radi kompletnog čišćenja.</t>
  </si>
  <si>
    <t>* dim.375x175cm</t>
  </si>
  <si>
    <t>* dim.348x175cm</t>
  </si>
  <si>
    <t>* dim.275x175cm</t>
  </si>
  <si>
    <t>* dim.175x175cm</t>
  </si>
  <si>
    <t>* dim.195x175cm</t>
  </si>
  <si>
    <t>* dim.188x175cm</t>
  </si>
  <si>
    <t>* dim.355x175cm</t>
  </si>
  <si>
    <t>* dim.160x175cm</t>
  </si>
  <si>
    <t>* dim.100x109cm</t>
  </si>
  <si>
    <t>* dim.100x150cm</t>
  </si>
  <si>
    <t>* dim.150x60cm</t>
  </si>
  <si>
    <t>* dim.171x150cm</t>
  </si>
  <si>
    <t>* dim.275x130cm</t>
  </si>
  <si>
    <t xml:space="preserve">Nabavka potrebnog materijala,zamena </t>
  </si>
  <si>
    <t>nedostajućih delova,ampasovanje postojeće</t>
  </si>
  <si>
    <t>unutrašnje bravarije sa bojenjem završnom</t>
  </si>
  <si>
    <t>* dim.170x240cm</t>
  </si>
  <si>
    <t>* dim.175x210cm</t>
  </si>
  <si>
    <t>* dim.187x220cm</t>
  </si>
  <si>
    <t>* dim.80x210cm</t>
  </si>
  <si>
    <t>* dim.70x210cm</t>
  </si>
  <si>
    <t>spoljašne bravarije sa bojenjem završnom</t>
  </si>
  <si>
    <t>* dim.175x240cm</t>
  </si>
  <si>
    <t>* dim.297x295cm</t>
  </si>
  <si>
    <t>* dim.180x210cm</t>
  </si>
  <si>
    <t>* dim.375x275cm</t>
  </si>
  <si>
    <t>* dim.364x275cm</t>
  </si>
  <si>
    <t>* dim.275x240cm</t>
  </si>
  <si>
    <t>* dim.188x316cm</t>
  </si>
  <si>
    <t>* dim.252x275cm</t>
  </si>
  <si>
    <t>* dim.375x110cm</t>
  </si>
  <si>
    <t>* dim.158x110cm</t>
  </si>
  <si>
    <t>* dim.187x110cm</t>
  </si>
  <si>
    <t>* dim.230x110cm</t>
  </si>
  <si>
    <t>Nabavka materijala i ugradnja PVC vrata,dim.</t>
  </si>
  <si>
    <t xml:space="preserve">po specifikaciji.Vrata od visokootpornog </t>
  </si>
  <si>
    <t>tvrdog PVC profila u beloj boji ojačanog če-</t>
  </si>
  <si>
    <t>ločnom nerđajućim profilima i ispunom krila</t>
  </si>
  <si>
    <t>od punog PVC panela,bravom i okovom.</t>
  </si>
  <si>
    <t>Nabavka materijala i bojenje cevi radijator-</t>
  </si>
  <si>
    <t>skog grejanja prečnika 1/2"-2" bojom otpor-</t>
  </si>
  <si>
    <t xml:space="preserve">nom na visoke temperature u tonu prema </t>
  </si>
  <si>
    <t>izboru Investitora sa prethodnom pripremom.</t>
  </si>
  <si>
    <t xml:space="preserve">Nabavka materijala i bojenje postojećih </t>
  </si>
  <si>
    <t>radijatora (prosečno 20 rebara) bojom</t>
  </si>
  <si>
    <t>otpornom na visoke temperature sa pretho-</t>
  </si>
  <si>
    <t>dnom pripremom ,u tonu prema izboru</t>
  </si>
  <si>
    <t>KERAMIČARSKI  RADOVI</t>
  </si>
  <si>
    <t>Nabavka potrebnog materijala i postavljanje</t>
  </si>
  <si>
    <t>zidnih keramičkih pločica,dim.do 30x30cm na</t>
  </si>
  <si>
    <t>lepak u sanitarnim čvorovima.Pločice I klase</t>
  </si>
  <si>
    <t>domaće proizvodnje lepiti lepkom u sloju</t>
  </si>
  <si>
    <t>fuga na fugu.Postavljene pločice fugovati.</t>
  </si>
  <si>
    <t xml:space="preserve">podnih keramičkih pločica I klase domaće </t>
  </si>
  <si>
    <t xml:space="preserve">proizvodnje.Pločice lepiti lepkom u slogu </t>
  </si>
  <si>
    <t>prema izboru Investitora.Postavljene plo-</t>
  </si>
  <si>
    <t>čice fugovati.</t>
  </si>
  <si>
    <t>UKUPNO  KERAMIČARSKI  RADOVI</t>
  </si>
  <si>
    <t>VI</t>
  </si>
  <si>
    <t>PODOPOLAGAČKI  RADOVI</t>
  </si>
  <si>
    <t>Nabavka materijala i izrada perdašene ceme-</t>
  </si>
  <si>
    <t xml:space="preserve">ntne košuljice debljine do 6cm.Malter za </t>
  </si>
  <si>
    <t>košuljicu spravljati sa prosejanim šljunkom</t>
  </si>
  <si>
    <t>"jedinicom",razmere 1:3.Armirati je mrežom</t>
  </si>
  <si>
    <t xml:space="preserve">Q-131,postavljenom u sredini sloja.Gornju </t>
  </si>
  <si>
    <t>površinu košuljice ravno isperdašiti i nego-</t>
  </si>
  <si>
    <t>vati dok ne očvrsne.</t>
  </si>
  <si>
    <t>Nabavka potrebnog materijala i betoniranje</t>
  </si>
  <si>
    <t>podne ploče debljine 20cm,betonom MB 30</t>
  </si>
  <si>
    <t>sa finim perdašenjem završnog sloja.</t>
  </si>
  <si>
    <t>Nabavka materijala i izravnavanje podloge</t>
  </si>
  <si>
    <t>masom za izravnavanje,tip "olma" ili slično.</t>
  </si>
  <si>
    <t>Podlogu očistiti i naneti masu za izravnanje,</t>
  </si>
  <si>
    <t>da čvrsto i trajno veže za podlogu.Naneta</t>
  </si>
  <si>
    <t xml:space="preserve">masa mora da ima potrebnu otpornost na </t>
  </si>
  <si>
    <t>pritisak.Podlogu obrusiti i opajati.</t>
  </si>
  <si>
    <t xml:space="preserve">Nabavka materijala i postavljanje PVC </t>
  </si>
  <si>
    <t>toplog poda na podlozi od staklenog filca.</t>
  </si>
  <si>
    <t>Izvedena podloga mora biti čista,fino perda-</t>
  </si>
  <si>
    <t>šena i suva.PVC trake pre ugradnje razviti,</t>
  </si>
  <si>
    <t>položiti i ostaviti da budu 24h na sobnoj</t>
  </si>
  <si>
    <t>temperaturi,a zatim zalepiti disperzionim</t>
  </si>
  <si>
    <t>lepkom.Spojnice zavariti toplim vazduhom</t>
  </si>
  <si>
    <t>pomoću mekih PVC elektroda.Pored zidova</t>
  </si>
  <si>
    <t>postaviti lajsne.</t>
  </si>
  <si>
    <t>Nabavka potrebnog materijala i izrada epoksi</t>
  </si>
  <si>
    <t>poda samorazlivajućeg,debljine 2,5-3mm.</t>
  </si>
  <si>
    <t>Epoksi pod se radi na bazi trokomponentnih</t>
  </si>
  <si>
    <t xml:space="preserve">materijala:smole,katalizatora(učvšćivača) i </t>
  </si>
  <si>
    <t xml:space="preserve">punila.Podlogu čvrstu i ravnu pripremiti da </t>
  </si>
  <si>
    <t xml:space="preserve">bude čista,bez prašine,po potrebi oprati </t>
  </si>
  <si>
    <t xml:space="preserve">vodom pod pritiskom.Boja i ton poda po </t>
  </si>
  <si>
    <t>izboru Investitora.</t>
  </si>
  <si>
    <t>završnog sloja betonskog poda protivkliznom</t>
  </si>
  <si>
    <t>visokootpornim kvarcnim posipom debljine</t>
  </si>
  <si>
    <t>3-5mm u boji po izboru.Ugradnja se izvodi</t>
  </si>
  <si>
    <t>suvo na mokro sa ravnomernim nanošenjem</t>
  </si>
  <si>
    <t>u dva sloja utiskivanjem i finalnom obradom.</t>
  </si>
  <si>
    <t>Obračuanva se po m2.</t>
  </si>
  <si>
    <t>UKUPNO  PODOPOLAGAČKI RADOVI</t>
  </si>
  <si>
    <t>VII</t>
  </si>
  <si>
    <t>INSTALACIJA  VODOVODA  I  KANALIZACIJE</t>
  </si>
  <si>
    <t xml:space="preserve">Nabavka potrebnog materijala i izrada </t>
  </si>
  <si>
    <t>instalacije vodovoda i kanalizacije u mokrim</t>
  </si>
  <si>
    <t xml:space="preserve">čvorovima od plastičnih cevi sa potrebnim </t>
  </si>
  <si>
    <t>spojnim i zaptivnim materijalom.</t>
  </si>
  <si>
    <t>Nabavka i montaža komplet WC šolje domaće</t>
  </si>
  <si>
    <t>proizvodnje sa svim spojnim i zaptivnim</t>
  </si>
  <si>
    <t>materijalom.</t>
  </si>
  <si>
    <t xml:space="preserve">Nabavka i montaža komplet umivaonika </t>
  </si>
  <si>
    <t>domaće proizvodnje sa baterijom za toplu i</t>
  </si>
  <si>
    <t>hladnu vodu,sa svim spojnim i zaptivnim</t>
  </si>
  <si>
    <t>Nabavka potrebnog materijala i montaža</t>
  </si>
  <si>
    <t>česmenih šolja "vindabona" na mestima</t>
  </si>
  <si>
    <t>starih ,sa slavinom za hladnu vodu.</t>
  </si>
  <si>
    <t>sanitarne galanterije( dozer za tečni sapun,</t>
  </si>
  <si>
    <t>ogledalo 40x30cm sa etažerom).</t>
  </si>
  <si>
    <t>Obračunava se po kompletu.</t>
  </si>
  <si>
    <t>komp.</t>
  </si>
  <si>
    <t>UKUPNO INSTALACIJA VODOVODA I KANALIZ.</t>
  </si>
  <si>
    <t>ELEKTROINSTALACIJE</t>
  </si>
  <si>
    <t>Nabavka potrebnog materijala i izrada insta-</t>
  </si>
  <si>
    <t xml:space="preserve">PP-Y 3x2,5mm2,položenim na obujmicama </t>
  </si>
  <si>
    <t xml:space="preserve">PP-Y 5X2,5mm2,položenim na obujmicama </t>
  </si>
  <si>
    <t>Nabavka materijala i ugradnja jednostruke</t>
  </si>
  <si>
    <t xml:space="preserve">monofazne utičnice 16A 250v za montažu na </t>
  </si>
  <si>
    <t xml:space="preserve">zid,OG sa zaštitnim poklopcem i izvedbom u </t>
  </si>
  <si>
    <t>IP 54 zaštiti.</t>
  </si>
  <si>
    <t>trofazne utičnice 16A 250V za montažu na</t>
  </si>
  <si>
    <t>UKUPNO  ELEKTROINSTALACIJE</t>
  </si>
  <si>
    <t>INSTALACIJA VODOVODA I KANALIZACIJE</t>
  </si>
  <si>
    <t>VIII</t>
  </si>
  <si>
    <t>E</t>
  </si>
  <si>
    <t>Popravka postojećih zidova i gletovanje</t>
  </si>
  <si>
    <t>disperzivnim kitom.Površine obrusiti,</t>
  </si>
  <si>
    <t xml:space="preserve">očistiti i izvršiti neutralizovanje.Pregledati </t>
  </si>
  <si>
    <t>i kitovati manja oštećenja i pukotine.</t>
  </si>
  <si>
    <t>Red.
broj</t>
  </si>
  <si>
    <t>Opis pozicije</t>
  </si>
  <si>
    <t>Jedinica
mere</t>
  </si>
  <si>
    <t>Količina</t>
  </si>
  <si>
    <t>RADOVI RUŠENJA I DEMONTAŽE:</t>
  </si>
  <si>
    <r>
      <t>Demontaža postojećeg plafona ,,Hanter Douglas'' sa utovarom u vozilo i odvozom na deponiju ili drugo mesto koje odredi investitor udaljeno do 15 km. Pozicijom su obuhvaćeni muški i ženski toaleti na prizemlju, prvom i drugom spratu upravne zgrade. Obračun po m</t>
    </r>
    <r>
      <rPr>
        <sz val="12"/>
        <rFont val="Calibri"/>
        <family val="2"/>
      </rPr>
      <t>².</t>
    </r>
  </si>
  <si>
    <r>
      <t>m</t>
    </r>
    <r>
      <rPr>
        <sz val="12"/>
        <rFont val="Calibri"/>
        <family val="2"/>
      </rPr>
      <t>²</t>
    </r>
  </si>
  <si>
    <r>
      <t>Rušenje pregradnih zidova do d=12 cm u toaletima sa utovarom šuta u kamion i odvozom na deponiju ili drugo mesto koje odredi investitor udaljeno do 15 km. Obračun po m</t>
    </r>
    <r>
      <rPr>
        <sz val="12"/>
        <rFont val="Calibri"/>
        <family val="2"/>
      </rPr>
      <t>²</t>
    </r>
    <r>
      <rPr>
        <sz val="12"/>
        <rFont val="Arial"/>
        <family val="2"/>
        <charset val="238"/>
      </rPr>
      <t>.</t>
    </r>
  </si>
  <si>
    <t>m²</t>
  </si>
  <si>
    <t xml:space="preserve">Demontaža postojećih drvenih vrata dimenzija sa utovarom u vozlo i odvozom na deponiju ili drugo mesto koje odredi investitor udaljeno do 15 km. Obračun po komadu.  </t>
  </si>
  <si>
    <r>
      <t>Demontaža poda od keramičkih pločica, postavljenih u cementnom malteru. Pločice i podlogu skinuti do betonske konstrukcije, utovariti u vozilo i odvesti na deponiju udaljenu do 15 km. Obračun po m</t>
    </r>
    <r>
      <rPr>
        <sz val="12"/>
        <rFont val="Calibri"/>
        <family val="2"/>
      </rPr>
      <t>²</t>
    </r>
    <r>
      <rPr>
        <sz val="12"/>
        <rFont val="Arial"/>
        <family val="2"/>
        <charset val="238"/>
      </rPr>
      <t>.</t>
    </r>
  </si>
  <si>
    <r>
      <t>Demontaža zidnih keramičkih pločica, postavljenih u cementnom malteru. Pločice i podlogu skinuti do betonske konstrukcije, utovariti u vozilo i odvesti na deponiju udaljenu do 15 km. Obračun po m</t>
    </r>
    <r>
      <rPr>
        <sz val="12"/>
        <rFont val="Arial"/>
        <family val="2"/>
      </rPr>
      <t>²</t>
    </r>
    <r>
      <rPr>
        <sz val="12"/>
        <rFont val="Arial"/>
        <family val="2"/>
        <charset val="238"/>
      </rPr>
      <t>.</t>
    </r>
  </si>
  <si>
    <t>Demontaža umivaonika sa sifonom i baterijom sa utovarom u vozilo i odvozom na deponiju udaljenu do 15 km, po izboru investitora. Obračun po komadu.</t>
  </si>
  <si>
    <t>Demontaža WC šolje sa vodokotlićem sa utovarom u vozilo i odvozom na deponiju udaljenu do 15 km, po izboru investitora. Obračun po komadu.</t>
  </si>
  <si>
    <t>Demontaža pisoara sa ventilom sa utovarom u vozilo i odvozom na deponiju udaljenu do 15 km, po izboru investitora. Obračun po komadu.</t>
  </si>
  <si>
    <t>Demontaža bojlera od 8 litara sa utovarom u vozilo i odvozom na deponiju udaljenu do 15 km, po izboru investitora. Obračun po komadu.</t>
  </si>
  <si>
    <t>Demontaža pribora u toaletima sa utovarom u vozilo i odvozom na deponiju udaljenu do 15 km, po izboru investitora. Obračun po komadu.</t>
  </si>
  <si>
    <t>paušalno</t>
  </si>
  <si>
    <r>
      <t>Demontaža poda od keramičkih pločica u hodniku ispred toaleta u prizemlju, postavljenih u cementnom malteru. Pločice i podlogu skinuti do betonske konstrukcije, utovariti u vozilo i odvesti na deponiju udaljenu do 15 km. Obračun po m</t>
    </r>
    <r>
      <rPr>
        <sz val="12"/>
        <rFont val="Calibri"/>
        <family val="2"/>
      </rPr>
      <t>²</t>
    </r>
    <r>
      <rPr>
        <sz val="12"/>
        <rFont val="Arial"/>
        <family val="2"/>
        <charset val="238"/>
      </rPr>
      <t>.</t>
    </r>
  </si>
  <si>
    <r>
      <t>m</t>
    </r>
    <r>
      <rPr>
        <sz val="12"/>
        <rFont val="Arial"/>
        <family val="2"/>
      </rPr>
      <t>²</t>
    </r>
  </si>
  <si>
    <r>
      <t>Rušenje, šlicanje, podne ploče d=15cm zajedno sa pripadajućom podnom oblogom, za instalaciju podnog razvoda kanalizacije. U cenu uračunati transport rušenog materijala na gradilišnu deponiju. Obračun po m</t>
    </r>
    <r>
      <rPr>
        <sz val="12"/>
        <rFont val="Calibri"/>
        <family val="2"/>
      </rPr>
      <t>²</t>
    </r>
    <r>
      <rPr>
        <sz val="12"/>
        <rFont val="Arial"/>
        <family val="2"/>
        <charset val="238"/>
      </rPr>
      <t>.</t>
    </r>
  </si>
  <si>
    <r>
      <t>m</t>
    </r>
    <r>
      <rPr>
        <sz val="12"/>
        <rFont val="Arial"/>
        <family val="2"/>
      </rPr>
      <t>¹</t>
    </r>
  </si>
  <si>
    <r>
      <t>Rušenje, šlicanje zidnih površina za smeštaj cevi fi 50 mm-fi 110 mm. U cenu uračunati transport rušenog materijala na gradilišnu deponiju. Obračun po m</t>
    </r>
    <r>
      <rPr>
        <sz val="12"/>
        <rFont val="Calibri"/>
        <family val="2"/>
      </rPr>
      <t>¹</t>
    </r>
    <r>
      <rPr>
        <sz val="12"/>
        <rFont val="Arial"/>
        <family val="2"/>
        <charset val="238"/>
      </rPr>
      <t>.</t>
    </r>
  </si>
  <si>
    <r>
      <t>m</t>
    </r>
    <r>
      <rPr>
        <sz val="12"/>
        <rFont val="Calibri"/>
        <family val="2"/>
      </rPr>
      <t>¹</t>
    </r>
  </si>
  <si>
    <t>Probijanje rupa, do fi 200 mm, u AB ploči, d=20 cm zajedno sa konstrukcijom poda za prolaz instalacija. U cenu uračunati transport rušenog materijala na gradilišnu deponiju. Obračun po komadu.</t>
  </si>
  <si>
    <r>
      <t>Demontaža postojećih pocinkovanih čeličnih, vodovodnih cevi fi 15 mm - fi 40 mm. U cenu uračunati transport demontiranog elementa na gradilišnu deponiju. Obračun po m</t>
    </r>
    <r>
      <rPr>
        <sz val="12"/>
        <rFont val="Calibri"/>
        <family val="2"/>
      </rPr>
      <t>¹</t>
    </r>
    <r>
      <rPr>
        <sz val="12"/>
        <rFont val="Arial"/>
        <family val="2"/>
        <charset val="238"/>
      </rPr>
      <t>.</t>
    </r>
  </si>
  <si>
    <r>
      <t>Demontaža postojećih liveno-gvozdenih kanalizacionih cevi fi 50 mm - fi 125 mm. U cenu uračunati transport demontiranog elementa na gradilišnu deponiju. Obračun po m</t>
    </r>
    <r>
      <rPr>
        <sz val="12"/>
        <rFont val="Calibri"/>
        <family val="2"/>
      </rPr>
      <t>¹</t>
    </r>
    <r>
      <rPr>
        <sz val="12"/>
        <rFont val="Arial"/>
        <family val="2"/>
        <charset val="238"/>
      </rPr>
      <t>.</t>
    </r>
  </si>
  <si>
    <t>SUVOMONTAŽNI RADOVI</t>
  </si>
  <si>
    <r>
      <t>Nabavka materijala, izrada i montaža plafona od gipsa sa pločama dimenzija 60x60 cm. Plafon se postavlja na metalnoj pokonstrukciji  koja ulazi u cenu pozicije. Obračun po m</t>
    </r>
    <r>
      <rPr>
        <sz val="12"/>
        <rFont val="Calibri"/>
        <family val="2"/>
      </rPr>
      <t>²</t>
    </r>
    <r>
      <rPr>
        <sz val="12"/>
        <rFont val="Arial"/>
        <family val="2"/>
        <charset val="238"/>
      </rPr>
      <t>.</t>
    </r>
  </si>
  <si>
    <t>IZOLATERSKI RADOVI</t>
  </si>
  <si>
    <r>
      <t>Nabavka materijala i izrada odgovarajuće hidroizolacije podova. Obračun po m</t>
    </r>
    <r>
      <rPr>
        <sz val="12"/>
        <rFont val="Arial"/>
        <family val="2"/>
      </rPr>
      <t>²</t>
    </r>
    <r>
      <rPr>
        <sz val="12"/>
        <rFont val="Arial"/>
        <family val="2"/>
        <charset val="238"/>
      </rPr>
      <t>.</t>
    </r>
  </si>
  <si>
    <t>KERAMIČARSKI RADOVI:</t>
  </si>
  <si>
    <r>
      <t>Nabavka i ugradnja podnih keramičkih pločica domaćeg proizvođača u toaletima sa prethodnom pripremom podloge, u sloju lepka. Postavljene pločice fugovati. Obračun po m</t>
    </r>
    <r>
      <rPr>
        <sz val="12"/>
        <rFont val="Calibri"/>
        <family val="2"/>
      </rPr>
      <t>²</t>
    </r>
    <r>
      <rPr>
        <sz val="12"/>
        <rFont val="Arial"/>
        <family val="2"/>
        <charset val="238"/>
      </rPr>
      <t xml:space="preserve">. </t>
    </r>
  </si>
  <si>
    <r>
      <t>Nabavka i ugradnja zidnih keramičkih pločica domaćeg proizvođača u toaletima sa prethodnom pripremom podloge, u sloju lepka. Postavljene pločice fugovati. Obračun po m</t>
    </r>
    <r>
      <rPr>
        <sz val="12"/>
        <rFont val="Calibri"/>
        <family val="2"/>
      </rPr>
      <t>²</t>
    </r>
    <r>
      <rPr>
        <sz val="12"/>
        <rFont val="Arial"/>
        <family val="2"/>
        <charset val="238"/>
      </rPr>
      <t xml:space="preserve">. </t>
    </r>
  </si>
  <si>
    <r>
      <t>Nabavka i ugradnja podnih keramičkih pločica domaćeg proizvođača u hodniku ispred toaleta u prizemlju sa prethodnom pripremom podloge, u sloju lepka. Postavljene pločice fugovati. Obračun po m</t>
    </r>
    <r>
      <rPr>
        <sz val="12"/>
        <rFont val="Calibri"/>
        <family val="2"/>
      </rPr>
      <t>²</t>
    </r>
    <r>
      <rPr>
        <sz val="12"/>
        <rFont val="Arial"/>
        <family val="2"/>
        <charset val="238"/>
      </rPr>
      <t xml:space="preserve">. </t>
    </r>
  </si>
  <si>
    <r>
      <t>Postavljanje sokle od keramičkih pločica u hodniku ispred toaleta od pločica domaćeg proizvođača. Obračun po m</t>
    </r>
    <r>
      <rPr>
        <sz val="12"/>
        <rFont val="Arial"/>
        <family val="2"/>
      </rPr>
      <t>¹</t>
    </r>
    <r>
      <rPr>
        <sz val="12"/>
        <rFont val="Arial"/>
        <family val="2"/>
        <charset val="238"/>
      </rPr>
      <t>.</t>
    </r>
  </si>
  <si>
    <t>ALUMINARIJA I BRAVARIJA:</t>
  </si>
  <si>
    <r>
      <t>Nabavka materijala, izrada, transport i ugradnja Al bravarije: montaža pregrada do visine 220 cm u sanitarnim čvorovima sa vratima od Al plastificiranih profila bez termoprekida i Al limova. Obračun po m</t>
    </r>
    <r>
      <rPr>
        <sz val="12"/>
        <rFont val="Calibri"/>
        <family val="2"/>
      </rPr>
      <t>²</t>
    </r>
    <r>
      <rPr>
        <sz val="12"/>
        <rFont val="Arial"/>
        <family val="2"/>
      </rPr>
      <t>. NAPOMENA: Mere uzeti na licu mesta.</t>
    </r>
  </si>
  <si>
    <t>STOLARSKI RADOVI:</t>
  </si>
  <si>
    <t>Nabavka i montaža jednokrilnih belih PVC vrata dimenzija 80/205. Obračun po komadu. NAPOMENA: Mere uzeti na licu mesta.</t>
  </si>
  <si>
    <t>ZIDARSKI RADOVI:</t>
  </si>
  <si>
    <t>Obrada špaletni nakon demontaže starih i montaže novih vrata. Obračun po m¹.</t>
  </si>
  <si>
    <r>
      <t>Krpljenje šliceva nakon montaže cevi. Obračun po m</t>
    </r>
    <r>
      <rPr>
        <sz val="12"/>
        <rFont val="Calibri"/>
        <family val="2"/>
      </rPr>
      <t>¹</t>
    </r>
    <r>
      <rPr>
        <sz val="12"/>
        <rFont val="Arial"/>
        <family val="2"/>
      </rPr>
      <t>.</t>
    </r>
  </si>
  <si>
    <t>VODOVOD, KANALIZACIJA I SANITARIJE:</t>
  </si>
  <si>
    <t>Nabavka, transport i ugradnja PPR vodovodnih cevi fi 20 mm u svemu prema projektu i važećim tehničkim propisima. Cevi u zidovima izolovati talasastim papirom, u vertikali filcom. U cenu uračunati i izolaciju, sva potrebna štemovanja, probijanja rupa, potrebni fiting, spojni i pomoćni materjal. Obračun po m¹.</t>
  </si>
  <si>
    <t>Nabavka, transport i ugradnja PPR vodovodnih cevi fi 25 mm u svemu prema projektu i važećim tehničkim propisima. Cevi u zidovima izolovati talasastim papirom, u vertikali filcom. U cenu uračunati i izolaciju, sva potrebna štemovanja, probijanja rupa, potrebni fiting, spojni i pomoćni materjal. Obračun po m¹.</t>
  </si>
  <si>
    <t>Nabavka, transport i ugradnja PPR vodovodnih cevi fi 32 mm u svemu prema projektu i važećim tehničkim propisima. Cevi u zidovima izolovati talasastim papirom, u vertikali filcom. U cenu uračunati i izolaciju, sva potrebna štemovanja, probijanja rupa, potrebni fiting, spojni i pomoćni materjal. Obračun po m¹.</t>
  </si>
  <si>
    <t>Nabavka, transport i ugradnja PPR propusnih ventila fi 20 mm sa kapom. Obračun po komadu.</t>
  </si>
  <si>
    <t>Nabavka, transport i ugradnja EK ventila fi 20 mm. Obračun po komadu.</t>
  </si>
  <si>
    <t>Nabavka, transport i ugradnja zidne baterije za toplu i hladnu vodu za umivaonik. Obračun po komadu.</t>
  </si>
  <si>
    <t>Nabavka i montaža pisoara od keramike. Pozicijom obuhvatiti i materijal za montažu. Obračun po komadu.</t>
  </si>
  <si>
    <t>Izrada priključka na vodovodnu mrežu. Priključak izvesti na postojeću mrežu  u objektu sa svim potrebnim fitingom. Obračun po komadu.</t>
  </si>
  <si>
    <t>Nabavka, transport i ugradnja kanalizacionih PVC cevi fi 110 mm. U cenu uračunati sve potrebne fazonske komade, zaptivni materijal, sva potrebna štemanja zidova, probijanja rupa kao i potrebnog materijala za kačenje i prčvršćivanje cevi. Obračun po m¹.</t>
  </si>
  <si>
    <t>Nabavka, transport i ugradnja kanalizacionih PVC cevi fi 75 mm. U cenu uračunati sve potrebne fazonske komade, zaptivni materijal, sva potrebna štemanja zidova, probijanja rupa kao i potrebnog materijala za kačenje i prčvršćivanje cevi. Obračun po m¹.</t>
  </si>
  <si>
    <t>Nabavka, transport i ugradnja kanalizacionih PVC cevi fi 50 mm. U cenu uračunati sve potrebne fazonske komade, zaptivni materijal, sva potrebna štemanja zidova, probijanja rupa kao i potrebnog materijala za kačenje i prčvršćivanje cevi. Obračun po m¹.</t>
  </si>
  <si>
    <t>Nabavka, transport i ugradnja podnog slivnika podnog slivnikasa prirubnicom za prihvat hidroizolacije, sifonom,  po visini podesivim završnim okvirom  i ulivnom rešetkom od INOX-a. Obračun po komadu.</t>
  </si>
  <si>
    <t>Izrada priključka na postojeću kanalizacionu mrežu po važećim propisima.U cenu uračunati sve potrebne fasonske komade i potrebni zaptivni materijal. Obračun po komadu.</t>
  </si>
  <si>
    <t>Nabavka, transport i ugradnja keramičke  WC šolje-odvod u pod, boje po izboru projektanta domaće proizvodnje. Uz šolju montirati  niskomontažni vodokotlić sa svom potrebnom opremom, WC plastičnu dasku i kutiju za toalet papir. U cenu uračunati sav potrebni spojni i zaptivni materijal. Obračun po komadu.</t>
  </si>
  <si>
    <t>Nabavka, transport i ugradnja keramičkog umivaonika dimenzija 46x58 cm, boje po izboru sa hromiranim sifonom za umivaonik. U cenu uračunati i sav spojni i zaptivni materijal. Obračun po komadu.</t>
  </si>
  <si>
    <t>Nabavka transport i montaža zidnog ogledala dimenzija 60x40cm. Obračun po komadu.</t>
  </si>
  <si>
    <t>Nabavka i montaža bojlera od 8 litara sa svim potrebnim pratećim materijalom. Obračun po komadu.</t>
  </si>
  <si>
    <t>Nabavka i montaža držača za sapun. Obračun po komadu.</t>
  </si>
  <si>
    <t>Nabavka i montaža držača za ubruse. Obračun po komadu.</t>
  </si>
  <si>
    <t>Ispitivanje izvedene vodovodne mreže. Obračun po m¹.</t>
  </si>
  <si>
    <t>Ispiranje i denzinfekcija vodovoda sa upotrebom hlora. Dozu hlora treba da potpiše ovlašćeno lice sanitarne službe koja u celini odgovara za dezinfekciju. Nakon dezinfekcije mrežu isprati pitkom vodom. Obračun po m¹.</t>
  </si>
  <si>
    <t>Ispitivanje izvedene kanalizacione  mreže na protok i vodonepropustnost  spojeva. Obračun po m¹.</t>
  </si>
  <si>
    <t>Zatvaranje kanalizacionih odvoda koji su bez funkcije.  Zatvaranje izvršiti odgovarajućim materijalom koji će obezbediti totalnu nepropustljivost. Obračun po komadu.</t>
  </si>
  <si>
    <t>REKAPITULACIJA RADOVA:</t>
  </si>
  <si>
    <t>SUVOMONTAŽNI RADOVI:</t>
  </si>
  <si>
    <t>IZOLATERSKI RADOVI:</t>
  </si>
  <si>
    <t>F</t>
  </si>
  <si>
    <t>očistiti i izvršiti neutralizovanje.Pregledati</t>
  </si>
  <si>
    <t>Z B I R N A    R E K A P I T U L A C I J A</t>
  </si>
  <si>
    <t>A</t>
  </si>
  <si>
    <t>UPRAVNA  ZGRADA-TOALETI</t>
  </si>
  <si>
    <r>
      <t xml:space="preserve">Objekat: </t>
    </r>
    <r>
      <rPr>
        <sz val="12"/>
        <color theme="1"/>
        <rFont val="Arial"/>
        <family val="2"/>
      </rPr>
      <t>Upravna zgrada - toaleti</t>
    </r>
  </si>
  <si>
    <t>OBJEKAT  2   - RADIONICA</t>
  </si>
  <si>
    <t>OBJEKAT  3  - RADIONICA</t>
  </si>
  <si>
    <t xml:space="preserve">                 OBJEKAT - MAGACIN  REZERVNIH  DELOVA</t>
  </si>
  <si>
    <t>OBJEKAT  2  - RADIONICA</t>
  </si>
  <si>
    <t>OBJEKAT  3  -  RADIONICA</t>
  </si>
  <si>
    <t>OBJEKAT 5 -  RADIONICA</t>
  </si>
  <si>
    <t>OBJEKAT 6  - GARAŽE</t>
  </si>
  <si>
    <t>OBJEKAT - MAGACIN  REZERVNIH DELOVA</t>
  </si>
  <si>
    <t>Mesto:</t>
  </si>
  <si>
    <t>________________</t>
  </si>
  <si>
    <t>Datum:</t>
  </si>
  <si>
    <t>M.P.</t>
  </si>
  <si>
    <t>Ovlašćeno lice ponuđača</t>
  </si>
  <si>
    <t>________________________</t>
  </si>
  <si>
    <t>Jedinična cena bez PDV-a</t>
  </si>
  <si>
    <t>Ukupno bez PDV-a</t>
  </si>
  <si>
    <t xml:space="preserve"> (OBRAZAC 2)</t>
  </si>
  <si>
    <t>Jedinična cena sa PDV-om</t>
  </si>
  <si>
    <t>Ukupno sa PDV-om</t>
  </si>
  <si>
    <t xml:space="preserve"> jed. cena bez PDV-a</t>
  </si>
  <si>
    <t>količina</t>
  </si>
  <si>
    <t>ukupno bez PDV-a</t>
  </si>
  <si>
    <t>jed. cena sa PDV-om</t>
  </si>
  <si>
    <t>ukupno sa PDV-om</t>
  </si>
  <si>
    <t>UKUPNO</t>
  </si>
  <si>
    <t>UKUPNO:</t>
  </si>
  <si>
    <t>jed. cena bez PDV-a</t>
  </si>
  <si>
    <t>PREDMER RADOVA - OBRAZAC STRUKTURE CENE U OTVORENOM POSTUPKU JAVNE NABAVKE RADOVA - TEKUCE ODRŽAVANJE OBJEKATA, JN br. 01-03-3/2017</t>
  </si>
  <si>
    <t>OBJEKAT  6  - GARAŽE</t>
  </si>
  <si>
    <t>OBJEKAT 5 - RADIONICA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</si>
</sst>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\ _D_i_n_.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</font>
    <font>
      <sz val="12"/>
      <color theme="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Calibri"/>
      <family val="2"/>
    </font>
    <font>
      <sz val="12"/>
      <name val="Arial"/>
      <family val="2"/>
    </font>
    <font>
      <sz val="12"/>
      <color rgb="FFFF0000"/>
      <name val="Arial"/>
      <family val="2"/>
      <charset val="238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3" borderId="3" xfId="0" applyFont="1" applyFill="1" applyBorder="1" applyAlignment="1" applyProtection="1">
      <alignment horizontal="center" wrapText="1"/>
      <protection locked="0"/>
    </xf>
    <xf numFmtId="4" fontId="4" fillId="0" borderId="6" xfId="0" applyNumberFormat="1" applyFont="1" applyBorder="1" applyProtection="1"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wrapText="1"/>
      <protection locked="0"/>
    </xf>
    <xf numFmtId="165" fontId="9" fillId="3" borderId="10" xfId="0" applyNumberFormat="1" applyFont="1" applyFill="1" applyBorder="1" applyAlignment="1" applyProtection="1">
      <alignment horizontal="right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  <xf numFmtId="165" fontId="9" fillId="3" borderId="6" xfId="0" applyNumberFormat="1" applyFont="1" applyFill="1" applyBorder="1" applyAlignment="1" applyProtection="1">
      <alignment horizontal="right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4" fontId="14" fillId="0" borderId="6" xfId="0" applyNumberFormat="1" applyFont="1" applyBorder="1" applyProtection="1">
      <protection locked="0"/>
    </xf>
    <xf numFmtId="0" fontId="8" fillId="3" borderId="14" xfId="0" applyFont="1" applyFill="1" applyBorder="1" applyAlignment="1" applyProtection="1">
      <alignment horizont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Protection="1">
      <protection locked="0"/>
    </xf>
    <xf numFmtId="0" fontId="11" fillId="3" borderId="10" xfId="0" applyFont="1" applyFill="1" applyBorder="1" applyAlignment="1" applyProtection="1">
      <alignment horizontal="center" wrapText="1"/>
      <protection locked="0"/>
    </xf>
    <xf numFmtId="4" fontId="11" fillId="3" borderId="10" xfId="0" applyNumberFormat="1" applyFont="1" applyFill="1" applyBorder="1" applyAlignment="1" applyProtection="1">
      <alignment horizontal="right" wrapText="1"/>
      <protection locked="0"/>
    </xf>
    <xf numFmtId="0" fontId="11" fillId="3" borderId="6" xfId="0" applyFont="1" applyFill="1" applyBorder="1" applyAlignment="1" applyProtection="1">
      <alignment horizontal="center" wrapText="1"/>
      <protection locked="0"/>
    </xf>
    <xf numFmtId="4" fontId="11" fillId="3" borderId="6" xfId="0" applyNumberFormat="1" applyFont="1" applyFill="1" applyBorder="1" applyAlignment="1" applyProtection="1">
      <alignment horizontal="right" wrapText="1"/>
      <protection locked="0"/>
    </xf>
    <xf numFmtId="4" fontId="11" fillId="0" borderId="10" xfId="0" applyNumberFormat="1" applyFont="1" applyFill="1" applyBorder="1" applyAlignment="1" applyProtection="1">
      <alignment horizontal="right" wrapText="1"/>
      <protection locked="0"/>
    </xf>
    <xf numFmtId="4" fontId="11" fillId="0" borderId="6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Fill="1" applyBorder="1" applyAlignment="1" applyProtection="1">
      <alignment horizontal="right" wrapText="1"/>
      <protection locked="0"/>
    </xf>
    <xf numFmtId="4" fontId="8" fillId="0" borderId="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right"/>
      <protection locked="0"/>
    </xf>
    <xf numFmtId="4" fontId="14" fillId="0" borderId="0" xfId="0" applyNumberFormat="1" applyFont="1" applyProtection="1">
      <protection locked="0"/>
    </xf>
    <xf numFmtId="0" fontId="0" fillId="0" borderId="0" xfId="0" applyProtection="1">
      <protection locked="0"/>
    </xf>
    <xf numFmtId="4" fontId="4" fillId="3" borderId="0" xfId="0" applyNumberFormat="1" applyFont="1" applyFill="1" applyProtection="1">
      <protection locked="0"/>
    </xf>
    <xf numFmtId="0" fontId="4" fillId="0" borderId="0" xfId="0" applyFont="1" applyBorder="1" applyProtection="1">
      <protection locked="0"/>
    </xf>
    <xf numFmtId="0" fontId="16" fillId="0" borderId="0" xfId="0" applyFont="1" applyProtection="1">
      <protection locked="0"/>
    </xf>
    <xf numFmtId="0" fontId="1" fillId="0" borderId="0" xfId="0" applyFont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1" applyNumberFormat="1" applyFont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center" wrapText="1"/>
      <protection locked="0"/>
    </xf>
    <xf numFmtId="164" fontId="0" fillId="0" borderId="0" xfId="1" applyFont="1" applyProtection="1">
      <protection locked="0"/>
    </xf>
    <xf numFmtId="0" fontId="0" fillId="0" borderId="0" xfId="0" applyFont="1" applyProtection="1">
      <protection locked="0"/>
    </xf>
    <xf numFmtId="4" fontId="0" fillId="0" borderId="0" xfId="1" applyNumberFormat="1" applyFont="1" applyAlignment="1" applyProtection="1">
      <alignment wrapText="1"/>
      <protection locked="0"/>
    </xf>
    <xf numFmtId="4" fontId="4" fillId="0" borderId="6" xfId="0" applyNumberFormat="1" applyFont="1" applyBorder="1" applyProtection="1"/>
    <xf numFmtId="4" fontId="9" fillId="3" borderId="19" xfId="0" applyNumberFormat="1" applyFont="1" applyFill="1" applyBorder="1" applyAlignment="1" applyProtection="1">
      <alignment horizontal="right" wrapText="1"/>
    </xf>
    <xf numFmtId="4" fontId="9" fillId="3" borderId="17" xfId="0" applyNumberFormat="1" applyFont="1" applyFill="1" applyBorder="1" applyAlignment="1" applyProtection="1">
      <alignment horizontal="right" wrapText="1"/>
    </xf>
    <xf numFmtId="4" fontId="8" fillId="3" borderId="20" xfId="0" applyNumberFormat="1" applyFont="1" applyFill="1" applyBorder="1" applyAlignment="1" applyProtection="1">
      <alignment horizontal="right" wrapText="1"/>
    </xf>
    <xf numFmtId="4" fontId="14" fillId="0" borderId="6" xfId="0" applyNumberFormat="1" applyFont="1" applyBorder="1" applyProtection="1"/>
    <xf numFmtId="4" fontId="9" fillId="3" borderId="7" xfId="0" applyNumberFormat="1" applyFont="1" applyFill="1" applyBorder="1" applyAlignment="1" applyProtection="1">
      <alignment horizontal="right" wrapText="1"/>
    </xf>
    <xf numFmtId="4" fontId="8" fillId="3" borderId="21" xfId="0" applyNumberFormat="1" applyFont="1" applyFill="1" applyBorder="1" applyAlignment="1" applyProtection="1">
      <alignment horizontal="right" wrapText="1"/>
    </xf>
    <xf numFmtId="4" fontId="8" fillId="3" borderId="22" xfId="0" applyNumberFormat="1" applyFont="1" applyFill="1" applyBorder="1" applyAlignment="1" applyProtection="1">
      <alignment horizontal="right" wrapText="1"/>
    </xf>
    <xf numFmtId="4" fontId="4" fillId="0" borderId="0" xfId="0" applyNumberFormat="1" applyFont="1" applyAlignment="1" applyProtection="1">
      <alignment horizontal="right"/>
    </xf>
    <xf numFmtId="4" fontId="4" fillId="0" borderId="0" xfId="0" applyNumberFormat="1" applyFont="1" applyProtection="1"/>
    <xf numFmtId="4" fontId="14" fillId="0" borderId="0" xfId="0" applyNumberFormat="1" applyFont="1" applyProtection="1"/>
    <xf numFmtId="4" fontId="0" fillId="0" borderId="0" xfId="0" applyNumberFormat="1" applyProtection="1"/>
    <xf numFmtId="4" fontId="0" fillId="0" borderId="0" xfId="1" applyNumberFormat="1" applyFont="1" applyProtection="1"/>
    <xf numFmtId="4" fontId="0" fillId="0" borderId="0" xfId="0" applyNumberFormat="1" applyAlignment="1" applyProtection="1">
      <alignment wrapText="1"/>
    </xf>
    <xf numFmtId="4" fontId="0" fillId="0" borderId="0" xfId="1" applyNumberFormat="1" applyFont="1" applyAlignment="1" applyProtection="1">
      <alignment wrapText="1"/>
    </xf>
    <xf numFmtId="49" fontId="15" fillId="0" borderId="0" xfId="0" applyNumberFormat="1" applyFont="1" applyAlignment="1" applyProtection="1">
      <alignment horizontal="left" wrapText="1"/>
      <protection locked="0"/>
    </xf>
    <xf numFmtId="49" fontId="6" fillId="0" borderId="0" xfId="0" applyNumberFormat="1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right"/>
    </xf>
    <xf numFmtId="4" fontId="14" fillId="0" borderId="0" xfId="0" applyNumberFormat="1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0" fontId="11" fillId="3" borderId="17" xfId="0" applyFont="1" applyFill="1" applyBorder="1" applyAlignment="1" applyProtection="1">
      <alignment horizontal="left" wrapText="1"/>
      <protection locked="0"/>
    </xf>
    <xf numFmtId="0" fontId="11" fillId="3" borderId="15" xfId="0" applyFont="1" applyFill="1" applyBorder="1" applyAlignment="1" applyProtection="1">
      <alignment horizontal="left" wrapText="1"/>
      <protection locked="0"/>
    </xf>
    <xf numFmtId="0" fontId="11" fillId="3" borderId="16" xfId="0" applyFont="1" applyFill="1" applyBorder="1" applyAlignment="1" applyProtection="1">
      <alignment horizontal="left" wrapText="1"/>
      <protection locked="0"/>
    </xf>
    <xf numFmtId="0" fontId="11" fillId="3" borderId="6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</xf>
    <xf numFmtId="0" fontId="11" fillId="0" borderId="17" xfId="0" applyFont="1" applyBorder="1" applyAlignment="1" applyProtection="1">
      <alignment horizontal="left" wrapText="1"/>
      <protection locked="0"/>
    </xf>
    <xf numFmtId="0" fontId="11" fillId="0" borderId="15" xfId="0" applyFont="1" applyBorder="1" applyAlignment="1" applyProtection="1">
      <alignment horizontal="left" wrapText="1"/>
      <protection locked="0"/>
    </xf>
    <xf numFmtId="0" fontId="11" fillId="0" borderId="16" xfId="0" applyFont="1" applyBorder="1" applyAlignment="1" applyProtection="1">
      <alignment horizontal="left" wrapText="1"/>
      <protection locked="0"/>
    </xf>
    <xf numFmtId="0" fontId="8" fillId="3" borderId="4" xfId="0" applyFont="1" applyFill="1" applyBorder="1" applyAlignment="1" applyProtection="1">
      <alignment horizontal="left" wrapText="1"/>
      <protection locked="0"/>
    </xf>
    <xf numFmtId="0" fontId="8" fillId="3" borderId="5" xfId="0" applyFont="1" applyFill="1" applyBorder="1" applyAlignment="1" applyProtection="1">
      <alignment horizontal="left" wrapText="1"/>
      <protection locked="0"/>
    </xf>
    <xf numFmtId="0" fontId="11" fillId="3" borderId="10" xfId="0" applyFont="1" applyFill="1" applyBorder="1" applyAlignment="1" applyProtection="1">
      <alignment horizontal="left" wrapText="1"/>
      <protection locked="0"/>
    </xf>
    <xf numFmtId="0" fontId="8" fillId="3" borderId="12" xfId="0" applyFont="1" applyFill="1" applyBorder="1" applyAlignment="1" applyProtection="1">
      <alignment horizontal="right" wrapText="1"/>
      <protection locked="0"/>
    </xf>
    <xf numFmtId="0" fontId="8" fillId="3" borderId="11" xfId="0" applyFont="1" applyFill="1" applyBorder="1" applyAlignment="1" applyProtection="1">
      <alignment horizontal="right" wrapText="1"/>
      <protection locked="0"/>
    </xf>
    <xf numFmtId="0" fontId="8" fillId="3" borderId="13" xfId="0" applyFont="1" applyFill="1" applyBorder="1" applyAlignment="1" applyProtection="1">
      <alignment horizontal="right" wrapText="1"/>
      <protection locked="0"/>
    </xf>
    <xf numFmtId="0" fontId="11" fillId="3" borderId="7" xfId="0" applyFont="1" applyFill="1" applyBorder="1" applyAlignment="1" applyProtection="1">
      <alignment horizontal="left" wrapText="1"/>
      <protection locked="0"/>
    </xf>
    <xf numFmtId="0" fontId="11" fillId="3" borderId="8" xfId="0" applyFont="1" applyFill="1" applyBorder="1" applyAlignment="1" applyProtection="1">
      <alignment horizontal="left" wrapText="1"/>
      <protection locked="0"/>
    </xf>
    <xf numFmtId="0" fontId="11" fillId="3" borderId="9" xfId="0" applyFont="1" applyFill="1" applyBorder="1" applyAlignment="1" applyProtection="1">
      <alignment horizontal="left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5"/>
  <sheetViews>
    <sheetView topLeftCell="A76" workbookViewId="0">
      <selection activeCell="A4" sqref="A4:K4"/>
    </sheetView>
  </sheetViews>
  <sheetFormatPr defaultColWidth="9.109375" defaultRowHeight="15" x14ac:dyDescent="0.25"/>
  <cols>
    <col min="1" max="1" width="6" style="1" bestFit="1" customWidth="1"/>
    <col min="2" max="6" width="9.109375" style="2"/>
    <col min="7" max="7" width="10.33203125" style="1" bestFit="1" customWidth="1"/>
    <col min="8" max="8" width="11.109375" style="1" bestFit="1" customWidth="1"/>
    <col min="9" max="11" width="11.6640625" style="1" customWidth="1"/>
    <col min="12" max="12" width="11.6640625" style="3" customWidth="1"/>
    <col min="13" max="13" width="9.109375" style="1"/>
    <col min="14" max="14" width="11.44140625" style="1" bestFit="1" customWidth="1"/>
    <col min="15" max="16384" width="9.109375" style="1"/>
  </cols>
  <sheetData>
    <row r="2" spans="1:12" ht="15.6" x14ac:dyDescent="0.3">
      <c r="K2" s="4" t="s">
        <v>489</v>
      </c>
    </row>
    <row r="3" spans="1:12" ht="15.6" x14ac:dyDescent="0.3">
      <c r="J3" s="4"/>
    </row>
    <row r="4" spans="1:12" ht="35.25" customHeight="1" x14ac:dyDescent="0.3">
      <c r="A4" s="92" t="s">
        <v>500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2" x14ac:dyDescent="0.25">
      <c r="K5" s="3"/>
    </row>
    <row r="6" spans="1:12" ht="15.6" x14ac:dyDescent="0.3">
      <c r="A6" s="93" t="s">
        <v>472</v>
      </c>
      <c r="B6" s="93"/>
      <c r="C6" s="93"/>
      <c r="D6" s="93"/>
      <c r="E6" s="93"/>
      <c r="F6" s="93"/>
      <c r="G6" s="93"/>
      <c r="H6" s="93"/>
      <c r="I6" s="93"/>
      <c r="J6" s="93"/>
      <c r="K6" s="3"/>
    </row>
    <row r="7" spans="1:12" ht="15.6" thickBot="1" x14ac:dyDescent="0.3">
      <c r="A7" s="5"/>
      <c r="B7" s="6"/>
      <c r="C7" s="6"/>
      <c r="D7" s="6"/>
      <c r="E7" s="6"/>
      <c r="F7" s="6"/>
      <c r="G7" s="7"/>
      <c r="H7" s="5"/>
      <c r="I7" s="5"/>
      <c r="J7" s="5"/>
      <c r="K7" s="3"/>
    </row>
    <row r="8" spans="1:12" s="11" customFormat="1" ht="45.6" thickBot="1" x14ac:dyDescent="0.35">
      <c r="A8" s="8" t="s">
        <v>397</v>
      </c>
      <c r="B8" s="94" t="s">
        <v>398</v>
      </c>
      <c r="C8" s="94"/>
      <c r="D8" s="94"/>
      <c r="E8" s="94"/>
      <c r="F8" s="94"/>
      <c r="G8" s="9" t="s">
        <v>399</v>
      </c>
      <c r="H8" s="9" t="s">
        <v>400</v>
      </c>
      <c r="I8" s="9" t="s">
        <v>487</v>
      </c>
      <c r="J8" s="9" t="s">
        <v>488</v>
      </c>
      <c r="K8" s="9" t="s">
        <v>490</v>
      </c>
      <c r="L8" s="10" t="s">
        <v>491</v>
      </c>
    </row>
    <row r="9" spans="1:12" ht="23.25" customHeight="1" thickTop="1" thickBot="1" x14ac:dyDescent="0.35">
      <c r="A9" s="12" t="s">
        <v>0</v>
      </c>
      <c r="B9" s="81" t="s">
        <v>401</v>
      </c>
      <c r="C9" s="82"/>
      <c r="D9" s="82"/>
      <c r="E9" s="82"/>
      <c r="F9" s="82"/>
      <c r="G9" s="82"/>
      <c r="H9" s="82"/>
      <c r="I9" s="82"/>
      <c r="J9" s="82"/>
      <c r="K9" s="13"/>
      <c r="L9" s="13"/>
    </row>
    <row r="10" spans="1:12" ht="105.75" customHeight="1" thickTop="1" x14ac:dyDescent="0.3">
      <c r="A10" s="14">
        <v>1</v>
      </c>
      <c r="B10" s="95" t="s">
        <v>402</v>
      </c>
      <c r="C10" s="96"/>
      <c r="D10" s="96"/>
      <c r="E10" s="96"/>
      <c r="F10" s="97"/>
      <c r="G10" s="15" t="s">
        <v>403</v>
      </c>
      <c r="H10" s="16">
        <v>48.6</v>
      </c>
      <c r="I10" s="16">
        <v>0</v>
      </c>
      <c r="J10" s="51">
        <f>I10*H10</f>
        <v>0</v>
      </c>
      <c r="K10" s="50">
        <f>I10*1.2</f>
        <v>0</v>
      </c>
      <c r="L10" s="50">
        <f>K10*H10</f>
        <v>0</v>
      </c>
    </row>
    <row r="11" spans="1:12" ht="75" customHeight="1" x14ac:dyDescent="0.25">
      <c r="A11" s="14">
        <v>2</v>
      </c>
      <c r="B11" s="91" t="s">
        <v>404</v>
      </c>
      <c r="C11" s="91"/>
      <c r="D11" s="91"/>
      <c r="E11" s="91"/>
      <c r="F11" s="91"/>
      <c r="G11" s="17" t="s">
        <v>405</v>
      </c>
      <c r="H11" s="18">
        <v>38.340000000000003</v>
      </c>
      <c r="I11" s="18">
        <v>0</v>
      </c>
      <c r="J11" s="52">
        <f t="shared" ref="J11:J25" si="0">I11*H11</f>
        <v>0</v>
      </c>
      <c r="K11" s="50">
        <f t="shared" ref="K11:K25" si="1">I11*1.2</f>
        <v>0</v>
      </c>
      <c r="L11" s="50">
        <f t="shared" ref="L11:L25" si="2">K11*H11</f>
        <v>0</v>
      </c>
    </row>
    <row r="12" spans="1:12" ht="66.75" customHeight="1" x14ac:dyDescent="0.25">
      <c r="A12" s="14">
        <v>3</v>
      </c>
      <c r="B12" s="91" t="s">
        <v>406</v>
      </c>
      <c r="C12" s="91"/>
      <c r="D12" s="91"/>
      <c r="E12" s="91"/>
      <c r="F12" s="91"/>
      <c r="G12" s="17" t="s">
        <v>1</v>
      </c>
      <c r="H12" s="18">
        <v>18</v>
      </c>
      <c r="I12" s="18">
        <v>0</v>
      </c>
      <c r="J12" s="52">
        <f t="shared" si="0"/>
        <v>0</v>
      </c>
      <c r="K12" s="50">
        <f t="shared" si="1"/>
        <v>0</v>
      </c>
      <c r="L12" s="50">
        <f t="shared" si="2"/>
        <v>0</v>
      </c>
    </row>
    <row r="13" spans="1:12" ht="83.25" customHeight="1" x14ac:dyDescent="0.25">
      <c r="A13" s="14">
        <v>4</v>
      </c>
      <c r="B13" s="91" t="s">
        <v>407</v>
      </c>
      <c r="C13" s="91"/>
      <c r="D13" s="91"/>
      <c r="E13" s="91"/>
      <c r="F13" s="91"/>
      <c r="G13" s="17" t="s">
        <v>405</v>
      </c>
      <c r="H13" s="18">
        <v>48.6</v>
      </c>
      <c r="I13" s="18">
        <v>0</v>
      </c>
      <c r="J13" s="52">
        <f t="shared" si="0"/>
        <v>0</v>
      </c>
      <c r="K13" s="50">
        <f t="shared" si="1"/>
        <v>0</v>
      </c>
      <c r="L13" s="50">
        <f t="shared" si="2"/>
        <v>0</v>
      </c>
    </row>
    <row r="14" spans="1:12" ht="84" customHeight="1" x14ac:dyDescent="0.25">
      <c r="A14" s="14">
        <v>5</v>
      </c>
      <c r="B14" s="91" t="s">
        <v>408</v>
      </c>
      <c r="C14" s="91"/>
      <c r="D14" s="91"/>
      <c r="E14" s="91"/>
      <c r="F14" s="91"/>
      <c r="G14" s="17" t="s">
        <v>405</v>
      </c>
      <c r="H14" s="18">
        <v>340.02</v>
      </c>
      <c r="I14" s="18">
        <v>0</v>
      </c>
      <c r="J14" s="52">
        <f t="shared" si="0"/>
        <v>0</v>
      </c>
      <c r="K14" s="50">
        <f t="shared" si="1"/>
        <v>0</v>
      </c>
      <c r="L14" s="50">
        <f t="shared" si="2"/>
        <v>0</v>
      </c>
    </row>
    <row r="15" spans="1:12" ht="68.25" customHeight="1" x14ac:dyDescent="0.25">
      <c r="A15" s="14">
        <v>6</v>
      </c>
      <c r="B15" s="91" t="s">
        <v>409</v>
      </c>
      <c r="C15" s="91"/>
      <c r="D15" s="91"/>
      <c r="E15" s="91"/>
      <c r="F15" s="91"/>
      <c r="G15" s="17" t="s">
        <v>1</v>
      </c>
      <c r="H15" s="18">
        <v>6</v>
      </c>
      <c r="I15" s="18">
        <v>0</v>
      </c>
      <c r="J15" s="52">
        <f t="shared" si="0"/>
        <v>0</v>
      </c>
      <c r="K15" s="50">
        <f t="shared" si="1"/>
        <v>0</v>
      </c>
      <c r="L15" s="50">
        <f t="shared" si="2"/>
        <v>0</v>
      </c>
    </row>
    <row r="16" spans="1:12" ht="69.75" customHeight="1" x14ac:dyDescent="0.25">
      <c r="A16" s="14">
        <v>7</v>
      </c>
      <c r="B16" s="91" t="s">
        <v>410</v>
      </c>
      <c r="C16" s="91"/>
      <c r="D16" s="91"/>
      <c r="E16" s="91"/>
      <c r="F16" s="91"/>
      <c r="G16" s="17" t="s">
        <v>1</v>
      </c>
      <c r="H16" s="18">
        <v>11</v>
      </c>
      <c r="I16" s="18">
        <v>0</v>
      </c>
      <c r="J16" s="52">
        <f t="shared" si="0"/>
        <v>0</v>
      </c>
      <c r="K16" s="50">
        <f t="shared" si="1"/>
        <v>0</v>
      </c>
      <c r="L16" s="50">
        <f t="shared" si="2"/>
        <v>0</v>
      </c>
    </row>
    <row r="17" spans="1:12" ht="63.75" customHeight="1" x14ac:dyDescent="0.25">
      <c r="A17" s="14"/>
      <c r="B17" s="91" t="s">
        <v>411</v>
      </c>
      <c r="C17" s="91"/>
      <c r="D17" s="91"/>
      <c r="E17" s="91"/>
      <c r="F17" s="91"/>
      <c r="G17" s="17" t="s">
        <v>1</v>
      </c>
      <c r="H17" s="18">
        <v>3</v>
      </c>
      <c r="I17" s="18">
        <v>0</v>
      </c>
      <c r="J17" s="52">
        <f t="shared" si="0"/>
        <v>0</v>
      </c>
      <c r="K17" s="50">
        <f t="shared" si="1"/>
        <v>0</v>
      </c>
      <c r="L17" s="50">
        <f t="shared" si="2"/>
        <v>0</v>
      </c>
    </row>
    <row r="18" spans="1:12" ht="69" customHeight="1" x14ac:dyDescent="0.25">
      <c r="A18" s="14"/>
      <c r="B18" s="91" t="s">
        <v>412</v>
      </c>
      <c r="C18" s="91"/>
      <c r="D18" s="91"/>
      <c r="E18" s="91"/>
      <c r="F18" s="91"/>
      <c r="G18" s="17" t="s">
        <v>1</v>
      </c>
      <c r="H18" s="18">
        <v>6</v>
      </c>
      <c r="I18" s="18">
        <v>0</v>
      </c>
      <c r="J18" s="52">
        <f t="shared" si="0"/>
        <v>0</v>
      </c>
      <c r="K18" s="50">
        <f t="shared" si="1"/>
        <v>0</v>
      </c>
      <c r="L18" s="50">
        <f t="shared" si="2"/>
        <v>0</v>
      </c>
    </row>
    <row r="19" spans="1:12" ht="63" customHeight="1" x14ac:dyDescent="0.25">
      <c r="A19" s="14"/>
      <c r="B19" s="91" t="s">
        <v>413</v>
      </c>
      <c r="C19" s="91"/>
      <c r="D19" s="91"/>
      <c r="E19" s="91"/>
      <c r="F19" s="91"/>
      <c r="G19" s="17" t="s">
        <v>414</v>
      </c>
      <c r="H19" s="18">
        <v>1</v>
      </c>
      <c r="I19" s="18">
        <v>0</v>
      </c>
      <c r="J19" s="52">
        <f t="shared" si="0"/>
        <v>0</v>
      </c>
      <c r="K19" s="50">
        <f t="shared" si="1"/>
        <v>0</v>
      </c>
      <c r="L19" s="50">
        <f t="shared" si="2"/>
        <v>0</v>
      </c>
    </row>
    <row r="20" spans="1:12" ht="98.25" customHeight="1" x14ac:dyDescent="0.25">
      <c r="A20" s="14"/>
      <c r="B20" s="91" t="s">
        <v>415</v>
      </c>
      <c r="C20" s="91"/>
      <c r="D20" s="91"/>
      <c r="E20" s="91"/>
      <c r="F20" s="91"/>
      <c r="G20" s="17" t="s">
        <v>416</v>
      </c>
      <c r="H20" s="18">
        <v>4.2</v>
      </c>
      <c r="I20" s="18">
        <v>0</v>
      </c>
      <c r="J20" s="52">
        <f t="shared" si="0"/>
        <v>0</v>
      </c>
      <c r="K20" s="50">
        <f t="shared" si="1"/>
        <v>0</v>
      </c>
      <c r="L20" s="50">
        <f t="shared" si="2"/>
        <v>0</v>
      </c>
    </row>
    <row r="21" spans="1:12" ht="85.5" customHeight="1" x14ac:dyDescent="0.25">
      <c r="A21" s="14"/>
      <c r="B21" s="91" t="s">
        <v>417</v>
      </c>
      <c r="C21" s="91"/>
      <c r="D21" s="91"/>
      <c r="E21" s="91"/>
      <c r="F21" s="91"/>
      <c r="G21" s="17" t="s">
        <v>418</v>
      </c>
      <c r="H21" s="18">
        <v>59</v>
      </c>
      <c r="I21" s="18">
        <v>0</v>
      </c>
      <c r="J21" s="52">
        <f t="shared" si="0"/>
        <v>0</v>
      </c>
      <c r="K21" s="50">
        <f t="shared" si="1"/>
        <v>0</v>
      </c>
      <c r="L21" s="50">
        <f t="shared" si="2"/>
        <v>0</v>
      </c>
    </row>
    <row r="22" spans="1:12" ht="72" customHeight="1" x14ac:dyDescent="0.3">
      <c r="A22" s="14"/>
      <c r="B22" s="91" t="s">
        <v>419</v>
      </c>
      <c r="C22" s="91"/>
      <c r="D22" s="91"/>
      <c r="E22" s="91"/>
      <c r="F22" s="91"/>
      <c r="G22" s="17" t="s">
        <v>420</v>
      </c>
      <c r="H22" s="18">
        <v>48</v>
      </c>
      <c r="I22" s="18">
        <v>0</v>
      </c>
      <c r="J22" s="52">
        <f t="shared" si="0"/>
        <v>0</v>
      </c>
      <c r="K22" s="50">
        <f t="shared" si="1"/>
        <v>0</v>
      </c>
      <c r="L22" s="50">
        <f t="shared" si="2"/>
        <v>0</v>
      </c>
    </row>
    <row r="23" spans="1:12" ht="75" customHeight="1" x14ac:dyDescent="0.25">
      <c r="A23" s="14"/>
      <c r="B23" s="91" t="s">
        <v>421</v>
      </c>
      <c r="C23" s="91"/>
      <c r="D23" s="91"/>
      <c r="E23" s="91"/>
      <c r="F23" s="91"/>
      <c r="G23" s="17" t="s">
        <v>1</v>
      </c>
      <c r="H23" s="18">
        <v>12</v>
      </c>
      <c r="I23" s="18">
        <v>0</v>
      </c>
      <c r="J23" s="52">
        <f t="shared" si="0"/>
        <v>0</v>
      </c>
      <c r="K23" s="50">
        <f t="shared" si="1"/>
        <v>0</v>
      </c>
      <c r="L23" s="50">
        <f t="shared" si="2"/>
        <v>0</v>
      </c>
    </row>
    <row r="24" spans="1:12" ht="64.5" customHeight="1" x14ac:dyDescent="0.3">
      <c r="A24" s="14"/>
      <c r="B24" s="91" t="s">
        <v>422</v>
      </c>
      <c r="C24" s="91"/>
      <c r="D24" s="91"/>
      <c r="E24" s="91"/>
      <c r="F24" s="91"/>
      <c r="G24" s="17" t="s">
        <v>420</v>
      </c>
      <c r="H24" s="18">
        <v>36</v>
      </c>
      <c r="I24" s="18">
        <v>0</v>
      </c>
      <c r="J24" s="52">
        <f t="shared" si="0"/>
        <v>0</v>
      </c>
      <c r="K24" s="50">
        <f t="shared" si="1"/>
        <v>0</v>
      </c>
      <c r="L24" s="50">
        <f t="shared" si="2"/>
        <v>0</v>
      </c>
    </row>
    <row r="25" spans="1:12" ht="81" customHeight="1" x14ac:dyDescent="0.3">
      <c r="A25" s="19"/>
      <c r="B25" s="91" t="s">
        <v>423</v>
      </c>
      <c r="C25" s="91"/>
      <c r="D25" s="91"/>
      <c r="E25" s="91"/>
      <c r="F25" s="91"/>
      <c r="G25" s="17" t="s">
        <v>420</v>
      </c>
      <c r="H25" s="18">
        <v>27</v>
      </c>
      <c r="I25" s="18">
        <v>0</v>
      </c>
      <c r="J25" s="52">
        <f t="shared" si="0"/>
        <v>0</v>
      </c>
      <c r="K25" s="50">
        <f t="shared" si="1"/>
        <v>0</v>
      </c>
      <c r="L25" s="50">
        <f t="shared" si="2"/>
        <v>0</v>
      </c>
    </row>
    <row r="26" spans="1:12" ht="24" customHeight="1" x14ac:dyDescent="0.3">
      <c r="A26" s="84" t="s">
        <v>498</v>
      </c>
      <c r="B26" s="85"/>
      <c r="C26" s="85"/>
      <c r="D26" s="85"/>
      <c r="E26" s="85"/>
      <c r="F26" s="85"/>
      <c r="G26" s="85"/>
      <c r="H26" s="85"/>
      <c r="I26" s="86"/>
      <c r="J26" s="53">
        <f>SUM(J10:J25)</f>
        <v>0</v>
      </c>
      <c r="K26" s="20"/>
      <c r="L26" s="54">
        <f>SUM(L10:L25)</f>
        <v>0</v>
      </c>
    </row>
    <row r="27" spans="1:12" ht="16.2" thickBot="1" x14ac:dyDescent="0.35">
      <c r="A27" s="21" t="s">
        <v>2</v>
      </c>
      <c r="B27" s="81" t="s">
        <v>424</v>
      </c>
      <c r="C27" s="82"/>
      <c r="D27" s="82"/>
      <c r="E27" s="82"/>
      <c r="F27" s="82"/>
      <c r="G27" s="82"/>
      <c r="H27" s="82"/>
      <c r="I27" s="82"/>
      <c r="J27" s="82"/>
      <c r="K27" s="13"/>
      <c r="L27" s="13"/>
    </row>
    <row r="28" spans="1:12" ht="75" customHeight="1" thickTop="1" x14ac:dyDescent="0.3">
      <c r="A28" s="22">
        <v>1</v>
      </c>
      <c r="B28" s="90" t="s">
        <v>425</v>
      </c>
      <c r="C28" s="90"/>
      <c r="D28" s="90"/>
      <c r="E28" s="90"/>
      <c r="F28" s="90"/>
      <c r="G28" s="15" t="s">
        <v>403</v>
      </c>
      <c r="H28" s="16">
        <v>48.6</v>
      </c>
      <c r="I28" s="16">
        <v>0</v>
      </c>
      <c r="J28" s="55">
        <f t="shared" ref="J28" si="3">I28*H28</f>
        <v>0</v>
      </c>
      <c r="K28" s="50">
        <f t="shared" ref="K28" si="4">I28*1.2</f>
        <v>0</v>
      </c>
      <c r="L28" s="50">
        <f t="shared" ref="L28" si="5">K28*H28</f>
        <v>0</v>
      </c>
    </row>
    <row r="29" spans="1:12" ht="25.5" customHeight="1" x14ac:dyDescent="0.3">
      <c r="A29" s="84" t="s">
        <v>498</v>
      </c>
      <c r="B29" s="85"/>
      <c r="C29" s="85"/>
      <c r="D29" s="85"/>
      <c r="E29" s="85"/>
      <c r="F29" s="85"/>
      <c r="G29" s="85"/>
      <c r="H29" s="85"/>
      <c r="I29" s="86"/>
      <c r="J29" s="56">
        <f>SUM(J28)</f>
        <v>0</v>
      </c>
      <c r="K29" s="20"/>
      <c r="L29" s="54">
        <f>SUM(L28)</f>
        <v>0</v>
      </c>
    </row>
    <row r="30" spans="1:12" ht="25.5" customHeight="1" thickBot="1" x14ac:dyDescent="0.35">
      <c r="A30" s="21" t="s">
        <v>180</v>
      </c>
      <c r="B30" s="81" t="s">
        <v>426</v>
      </c>
      <c r="C30" s="82"/>
      <c r="D30" s="82"/>
      <c r="E30" s="82"/>
      <c r="F30" s="82"/>
      <c r="G30" s="82"/>
      <c r="H30" s="82"/>
      <c r="I30" s="82"/>
      <c r="J30" s="82"/>
      <c r="K30" s="13"/>
      <c r="L30" s="13"/>
    </row>
    <row r="31" spans="1:12" ht="50.25" customHeight="1" thickTop="1" x14ac:dyDescent="0.3">
      <c r="A31" s="22">
        <v>1</v>
      </c>
      <c r="B31" s="90" t="s">
        <v>427</v>
      </c>
      <c r="C31" s="90"/>
      <c r="D31" s="90"/>
      <c r="E31" s="90"/>
      <c r="F31" s="90"/>
      <c r="G31" s="15" t="s">
        <v>403</v>
      </c>
      <c r="H31" s="16">
        <v>48.6</v>
      </c>
      <c r="I31" s="16">
        <v>0</v>
      </c>
      <c r="J31" s="55">
        <f t="shared" ref="J31" si="6">I31*H31</f>
        <v>0</v>
      </c>
      <c r="K31" s="50">
        <f t="shared" ref="K31" si="7">I31*1.2</f>
        <v>0</v>
      </c>
      <c r="L31" s="50">
        <f t="shared" ref="L31" si="8">K31*H31</f>
        <v>0</v>
      </c>
    </row>
    <row r="32" spans="1:12" ht="16.5" customHeight="1" x14ac:dyDescent="0.3">
      <c r="A32" s="84" t="s">
        <v>498</v>
      </c>
      <c r="B32" s="85"/>
      <c r="C32" s="85"/>
      <c r="D32" s="85"/>
      <c r="E32" s="85"/>
      <c r="F32" s="85"/>
      <c r="G32" s="85"/>
      <c r="H32" s="85"/>
      <c r="I32" s="86"/>
      <c r="J32" s="56">
        <f>SUM(J31)</f>
        <v>0</v>
      </c>
      <c r="K32" s="20"/>
      <c r="L32" s="54">
        <f>SUM(L31)</f>
        <v>0</v>
      </c>
    </row>
    <row r="33" spans="1:14" ht="23.25" customHeight="1" thickBot="1" x14ac:dyDescent="0.35">
      <c r="A33" s="21" t="s">
        <v>206</v>
      </c>
      <c r="B33" s="81" t="s">
        <v>428</v>
      </c>
      <c r="C33" s="82"/>
      <c r="D33" s="82"/>
      <c r="E33" s="82"/>
      <c r="F33" s="82"/>
      <c r="G33" s="82"/>
      <c r="H33" s="82"/>
      <c r="I33" s="82"/>
      <c r="J33" s="82"/>
      <c r="K33" s="13"/>
      <c r="L33" s="13"/>
    </row>
    <row r="34" spans="1:14" ht="78" customHeight="1" thickTop="1" x14ac:dyDescent="0.3">
      <c r="A34" s="22">
        <v>1</v>
      </c>
      <c r="B34" s="90" t="s">
        <v>429</v>
      </c>
      <c r="C34" s="90"/>
      <c r="D34" s="90"/>
      <c r="E34" s="90"/>
      <c r="F34" s="90"/>
      <c r="G34" s="15" t="s">
        <v>403</v>
      </c>
      <c r="H34" s="16">
        <v>48.6</v>
      </c>
      <c r="I34" s="16">
        <v>0</v>
      </c>
      <c r="J34" s="55">
        <f>I34*H34</f>
        <v>0</v>
      </c>
      <c r="K34" s="50">
        <f t="shared" ref="K34:K37" si="9">I34*1.2</f>
        <v>0</v>
      </c>
      <c r="L34" s="50">
        <f t="shared" ref="L34:L37" si="10">K34*H34</f>
        <v>0</v>
      </c>
    </row>
    <row r="35" spans="1:14" ht="83.25" customHeight="1" x14ac:dyDescent="0.3">
      <c r="A35" s="14">
        <v>2</v>
      </c>
      <c r="B35" s="91" t="s">
        <v>430</v>
      </c>
      <c r="C35" s="91"/>
      <c r="D35" s="91"/>
      <c r="E35" s="91"/>
      <c r="F35" s="91"/>
      <c r="G35" s="17" t="s">
        <v>403</v>
      </c>
      <c r="H35" s="18">
        <v>195.84</v>
      </c>
      <c r="I35" s="18">
        <v>0</v>
      </c>
      <c r="J35" s="52">
        <f t="shared" ref="J35:J37" si="11">I35*H35</f>
        <v>0</v>
      </c>
      <c r="K35" s="50">
        <f t="shared" si="9"/>
        <v>0</v>
      </c>
      <c r="L35" s="50">
        <f t="shared" si="10"/>
        <v>0</v>
      </c>
      <c r="N35" s="23"/>
    </row>
    <row r="36" spans="1:14" ht="84.75" customHeight="1" x14ac:dyDescent="0.3">
      <c r="A36" s="14">
        <v>3</v>
      </c>
      <c r="B36" s="91" t="s">
        <v>431</v>
      </c>
      <c r="C36" s="91"/>
      <c r="D36" s="91"/>
      <c r="E36" s="91"/>
      <c r="F36" s="91"/>
      <c r="G36" s="17" t="s">
        <v>403</v>
      </c>
      <c r="H36" s="18">
        <v>4.2</v>
      </c>
      <c r="I36" s="18">
        <v>0</v>
      </c>
      <c r="J36" s="52">
        <f t="shared" si="11"/>
        <v>0</v>
      </c>
      <c r="K36" s="50">
        <f t="shared" si="9"/>
        <v>0</v>
      </c>
      <c r="L36" s="50">
        <f t="shared" si="10"/>
        <v>0</v>
      </c>
      <c r="N36" s="23"/>
    </row>
    <row r="37" spans="1:14" ht="51" customHeight="1" x14ac:dyDescent="0.3">
      <c r="A37" s="14">
        <v>4</v>
      </c>
      <c r="B37" s="91" t="s">
        <v>432</v>
      </c>
      <c r="C37" s="91"/>
      <c r="D37" s="91"/>
      <c r="E37" s="91"/>
      <c r="F37" s="91"/>
      <c r="G37" s="17" t="s">
        <v>420</v>
      </c>
      <c r="H37" s="18">
        <v>8.6</v>
      </c>
      <c r="I37" s="18">
        <v>0</v>
      </c>
      <c r="J37" s="52">
        <f t="shared" si="11"/>
        <v>0</v>
      </c>
      <c r="K37" s="50">
        <f t="shared" si="9"/>
        <v>0</v>
      </c>
      <c r="L37" s="50">
        <f t="shared" si="10"/>
        <v>0</v>
      </c>
      <c r="N37" s="23"/>
    </row>
    <row r="38" spans="1:14" ht="21" customHeight="1" x14ac:dyDescent="0.3">
      <c r="A38" s="84" t="s">
        <v>498</v>
      </c>
      <c r="B38" s="85"/>
      <c r="C38" s="85"/>
      <c r="D38" s="85"/>
      <c r="E38" s="85"/>
      <c r="F38" s="85"/>
      <c r="G38" s="85"/>
      <c r="H38" s="85"/>
      <c r="I38" s="86"/>
      <c r="J38" s="56">
        <f>SUM(J34:J37)</f>
        <v>0</v>
      </c>
      <c r="K38" s="20"/>
      <c r="L38" s="54">
        <f>SUM(L34:L37)</f>
        <v>0</v>
      </c>
      <c r="N38" s="23"/>
    </row>
    <row r="39" spans="1:14" ht="21" customHeight="1" thickBot="1" x14ac:dyDescent="0.35">
      <c r="A39" s="21" t="s">
        <v>218</v>
      </c>
      <c r="B39" s="81" t="s">
        <v>433</v>
      </c>
      <c r="C39" s="82"/>
      <c r="D39" s="82"/>
      <c r="E39" s="82"/>
      <c r="F39" s="82"/>
      <c r="G39" s="82"/>
      <c r="H39" s="82"/>
      <c r="I39" s="82"/>
      <c r="J39" s="82"/>
      <c r="K39" s="13"/>
      <c r="L39" s="13"/>
    </row>
    <row r="40" spans="1:14" ht="93.75" customHeight="1" thickTop="1" x14ac:dyDescent="0.3">
      <c r="A40" s="24">
        <v>1</v>
      </c>
      <c r="B40" s="83" t="s">
        <v>434</v>
      </c>
      <c r="C40" s="83"/>
      <c r="D40" s="83"/>
      <c r="E40" s="83"/>
      <c r="F40" s="83"/>
      <c r="G40" s="15" t="s">
        <v>403</v>
      </c>
      <c r="H40" s="25">
        <v>153.5</v>
      </c>
      <c r="I40" s="25">
        <v>0</v>
      </c>
      <c r="J40" s="55">
        <f t="shared" ref="J40" si="12">I40*H40</f>
        <v>0</v>
      </c>
      <c r="K40" s="50">
        <f t="shared" ref="K40" si="13">I40*1.2</f>
        <v>0</v>
      </c>
      <c r="L40" s="50">
        <f t="shared" ref="L40" si="14">K40*H40</f>
        <v>0</v>
      </c>
    </row>
    <row r="41" spans="1:14" ht="21" customHeight="1" x14ac:dyDescent="0.3">
      <c r="A41" s="84" t="s">
        <v>498</v>
      </c>
      <c r="B41" s="85"/>
      <c r="C41" s="85"/>
      <c r="D41" s="85"/>
      <c r="E41" s="85"/>
      <c r="F41" s="85"/>
      <c r="G41" s="85"/>
      <c r="H41" s="85"/>
      <c r="I41" s="86"/>
      <c r="J41" s="56">
        <f>SUM(J40)</f>
        <v>0</v>
      </c>
      <c r="K41" s="20"/>
      <c r="L41" s="54">
        <f>SUM(L40)</f>
        <v>0</v>
      </c>
    </row>
    <row r="42" spans="1:14" ht="22.5" customHeight="1" thickBot="1" x14ac:dyDescent="0.35">
      <c r="A42" s="21" t="s">
        <v>318</v>
      </c>
      <c r="B42" s="81" t="s">
        <v>435</v>
      </c>
      <c r="C42" s="82"/>
      <c r="D42" s="82"/>
      <c r="E42" s="82"/>
      <c r="F42" s="82"/>
      <c r="G42" s="82"/>
      <c r="H42" s="82"/>
      <c r="I42" s="82"/>
      <c r="J42" s="82"/>
      <c r="K42" s="13"/>
      <c r="L42" s="13"/>
    </row>
    <row r="43" spans="1:14" ht="49.5" customHeight="1" thickTop="1" x14ac:dyDescent="0.25">
      <c r="A43" s="24">
        <v>1</v>
      </c>
      <c r="B43" s="83" t="s">
        <v>436</v>
      </c>
      <c r="C43" s="83"/>
      <c r="D43" s="83"/>
      <c r="E43" s="83"/>
      <c r="F43" s="83"/>
      <c r="G43" s="15" t="s">
        <v>1</v>
      </c>
      <c r="H43" s="25">
        <v>18</v>
      </c>
      <c r="I43" s="25">
        <v>0</v>
      </c>
      <c r="J43" s="55">
        <f t="shared" ref="J43" si="15">I43*H43</f>
        <v>0</v>
      </c>
      <c r="K43" s="50">
        <f t="shared" ref="K43" si="16">I43*1.2</f>
        <v>0</v>
      </c>
      <c r="L43" s="50">
        <f t="shared" ref="L43" si="17">K43*H43</f>
        <v>0</v>
      </c>
    </row>
    <row r="44" spans="1:14" ht="29.25" customHeight="1" x14ac:dyDescent="0.3">
      <c r="A44" s="84" t="s">
        <v>498</v>
      </c>
      <c r="B44" s="85"/>
      <c r="C44" s="85"/>
      <c r="D44" s="85"/>
      <c r="E44" s="85"/>
      <c r="F44" s="85"/>
      <c r="G44" s="85"/>
      <c r="H44" s="85"/>
      <c r="I44" s="86"/>
      <c r="J44" s="56">
        <f>SUM(J43)</f>
        <v>0</v>
      </c>
      <c r="K44" s="20"/>
      <c r="L44" s="54">
        <f>SUM(L43)</f>
        <v>0</v>
      </c>
    </row>
    <row r="45" spans="1:14" ht="27" customHeight="1" thickBot="1" x14ac:dyDescent="0.35">
      <c r="A45" s="21" t="s">
        <v>360</v>
      </c>
      <c r="B45" s="81" t="s">
        <v>437</v>
      </c>
      <c r="C45" s="82"/>
      <c r="D45" s="82"/>
      <c r="E45" s="82"/>
      <c r="F45" s="82"/>
      <c r="G45" s="82"/>
      <c r="H45" s="82"/>
      <c r="I45" s="82"/>
      <c r="J45" s="82"/>
      <c r="K45" s="13"/>
      <c r="L45" s="13"/>
    </row>
    <row r="46" spans="1:14" ht="36" customHeight="1" thickTop="1" x14ac:dyDescent="0.25">
      <c r="A46" s="24">
        <v>1</v>
      </c>
      <c r="B46" s="83" t="s">
        <v>438</v>
      </c>
      <c r="C46" s="83"/>
      <c r="D46" s="83"/>
      <c r="E46" s="83"/>
      <c r="F46" s="83"/>
      <c r="G46" s="15" t="s">
        <v>418</v>
      </c>
      <c r="H46" s="25">
        <v>156</v>
      </c>
      <c r="I46" s="25">
        <v>0</v>
      </c>
      <c r="J46" s="55">
        <f t="shared" ref="J46" si="18">I46*H46</f>
        <v>0</v>
      </c>
      <c r="K46" s="50">
        <f t="shared" ref="K46:K47" si="19">I46*1.2</f>
        <v>0</v>
      </c>
      <c r="L46" s="50">
        <f t="shared" ref="L46:L47" si="20">K46*H46</f>
        <v>0</v>
      </c>
    </row>
    <row r="47" spans="1:14" ht="36" customHeight="1" x14ac:dyDescent="0.3">
      <c r="A47" s="26">
        <v>2</v>
      </c>
      <c r="B47" s="72" t="s">
        <v>439</v>
      </c>
      <c r="C47" s="72"/>
      <c r="D47" s="72"/>
      <c r="E47" s="72"/>
      <c r="F47" s="73"/>
      <c r="G47" s="15" t="s">
        <v>418</v>
      </c>
      <c r="H47" s="27">
        <v>107</v>
      </c>
      <c r="I47" s="27">
        <v>0</v>
      </c>
      <c r="J47" s="52">
        <f>H47*I47</f>
        <v>0</v>
      </c>
      <c r="K47" s="50">
        <f t="shared" si="19"/>
        <v>0</v>
      </c>
      <c r="L47" s="50">
        <f t="shared" si="20"/>
        <v>0</v>
      </c>
    </row>
    <row r="48" spans="1:14" ht="16.5" customHeight="1" x14ac:dyDescent="0.3">
      <c r="A48" s="84" t="s">
        <v>498</v>
      </c>
      <c r="B48" s="85"/>
      <c r="C48" s="85"/>
      <c r="D48" s="85"/>
      <c r="E48" s="85"/>
      <c r="F48" s="85"/>
      <c r="G48" s="85"/>
      <c r="H48" s="85"/>
      <c r="I48" s="86"/>
      <c r="J48" s="56">
        <f>SUM(J46:J47)</f>
        <v>0</v>
      </c>
      <c r="K48" s="20"/>
      <c r="L48" s="54">
        <f>SUM(L46:L47)</f>
        <v>0</v>
      </c>
    </row>
    <row r="49" spans="1:12" ht="28.5" customHeight="1" thickBot="1" x14ac:dyDescent="0.35">
      <c r="A49" s="21" t="s">
        <v>391</v>
      </c>
      <c r="B49" s="81" t="s">
        <v>440</v>
      </c>
      <c r="C49" s="82"/>
      <c r="D49" s="82"/>
      <c r="E49" s="82"/>
      <c r="F49" s="82"/>
      <c r="G49" s="82"/>
      <c r="H49" s="82"/>
      <c r="I49" s="82"/>
      <c r="J49" s="82"/>
      <c r="K49" s="13"/>
      <c r="L49" s="13"/>
    </row>
    <row r="50" spans="1:12" ht="120.75" customHeight="1" thickTop="1" x14ac:dyDescent="0.25">
      <c r="A50" s="24">
        <v>1</v>
      </c>
      <c r="B50" s="87" t="s">
        <v>441</v>
      </c>
      <c r="C50" s="88"/>
      <c r="D50" s="88"/>
      <c r="E50" s="88"/>
      <c r="F50" s="89"/>
      <c r="G50" s="15" t="s">
        <v>418</v>
      </c>
      <c r="H50" s="28">
        <v>34.6</v>
      </c>
      <c r="I50" s="25">
        <v>0</v>
      </c>
      <c r="J50" s="55">
        <f t="shared" ref="J50:J72" si="21">I50*H50</f>
        <v>0</v>
      </c>
      <c r="K50" s="50">
        <f t="shared" ref="K50:K72" si="22">I50*1.2</f>
        <v>0</v>
      </c>
      <c r="L50" s="50">
        <f t="shared" ref="L50:L72" si="23">K50*H50</f>
        <v>0</v>
      </c>
    </row>
    <row r="51" spans="1:12" ht="124.5" customHeight="1" x14ac:dyDescent="0.25">
      <c r="A51" s="26">
        <v>2</v>
      </c>
      <c r="B51" s="71" t="s">
        <v>442</v>
      </c>
      <c r="C51" s="72"/>
      <c r="D51" s="72"/>
      <c r="E51" s="72"/>
      <c r="F51" s="73"/>
      <c r="G51" s="17" t="s">
        <v>418</v>
      </c>
      <c r="H51" s="29">
        <v>8.5</v>
      </c>
      <c r="I51" s="27">
        <v>0</v>
      </c>
      <c r="J51" s="52">
        <f t="shared" si="21"/>
        <v>0</v>
      </c>
      <c r="K51" s="50">
        <f t="shared" si="22"/>
        <v>0</v>
      </c>
      <c r="L51" s="50">
        <f t="shared" si="23"/>
        <v>0</v>
      </c>
    </row>
    <row r="52" spans="1:12" ht="121.5" customHeight="1" x14ac:dyDescent="0.25">
      <c r="A52" s="26">
        <v>3</v>
      </c>
      <c r="B52" s="71" t="s">
        <v>443</v>
      </c>
      <c r="C52" s="72"/>
      <c r="D52" s="72"/>
      <c r="E52" s="72"/>
      <c r="F52" s="73"/>
      <c r="G52" s="17" t="s">
        <v>418</v>
      </c>
      <c r="H52" s="29">
        <v>3</v>
      </c>
      <c r="I52" s="27">
        <v>0</v>
      </c>
      <c r="J52" s="52">
        <f t="shared" si="21"/>
        <v>0</v>
      </c>
      <c r="K52" s="50">
        <f t="shared" si="22"/>
        <v>0</v>
      </c>
      <c r="L52" s="50">
        <f t="shared" si="23"/>
        <v>0</v>
      </c>
    </row>
    <row r="53" spans="1:12" ht="48.75" customHeight="1" x14ac:dyDescent="0.25">
      <c r="A53" s="26">
        <v>4</v>
      </c>
      <c r="B53" s="71" t="s">
        <v>444</v>
      </c>
      <c r="C53" s="72"/>
      <c r="D53" s="72"/>
      <c r="E53" s="72"/>
      <c r="F53" s="73"/>
      <c r="G53" s="17" t="s">
        <v>1</v>
      </c>
      <c r="H53" s="29">
        <v>18</v>
      </c>
      <c r="I53" s="27">
        <v>0</v>
      </c>
      <c r="J53" s="52">
        <f t="shared" si="21"/>
        <v>0</v>
      </c>
      <c r="K53" s="50">
        <f t="shared" si="22"/>
        <v>0</v>
      </c>
      <c r="L53" s="50">
        <f t="shared" si="23"/>
        <v>0</v>
      </c>
    </row>
    <row r="54" spans="1:12" ht="31.5" customHeight="1" x14ac:dyDescent="0.25">
      <c r="A54" s="26">
        <v>5</v>
      </c>
      <c r="B54" s="71" t="s">
        <v>445</v>
      </c>
      <c r="C54" s="72"/>
      <c r="D54" s="72"/>
      <c r="E54" s="72"/>
      <c r="F54" s="73"/>
      <c r="G54" s="17" t="s">
        <v>1</v>
      </c>
      <c r="H54" s="29">
        <v>6</v>
      </c>
      <c r="I54" s="27">
        <v>0</v>
      </c>
      <c r="J54" s="52">
        <f t="shared" si="21"/>
        <v>0</v>
      </c>
      <c r="K54" s="50">
        <f t="shared" si="22"/>
        <v>0</v>
      </c>
      <c r="L54" s="50">
        <f t="shared" si="23"/>
        <v>0</v>
      </c>
    </row>
    <row r="55" spans="1:12" ht="46.5" customHeight="1" x14ac:dyDescent="0.25">
      <c r="A55" s="26">
        <v>6</v>
      </c>
      <c r="B55" s="71" t="s">
        <v>446</v>
      </c>
      <c r="C55" s="72"/>
      <c r="D55" s="72"/>
      <c r="E55" s="72"/>
      <c r="F55" s="73"/>
      <c r="G55" s="17" t="s">
        <v>1</v>
      </c>
      <c r="H55" s="29">
        <v>6</v>
      </c>
      <c r="I55" s="27">
        <v>0</v>
      </c>
      <c r="J55" s="52">
        <f t="shared" si="21"/>
        <v>0</v>
      </c>
      <c r="K55" s="50">
        <f t="shared" si="22"/>
        <v>0</v>
      </c>
      <c r="L55" s="50">
        <f t="shared" si="23"/>
        <v>0</v>
      </c>
    </row>
    <row r="56" spans="1:12" ht="46.5" customHeight="1" x14ac:dyDescent="0.25">
      <c r="A56" s="26">
        <v>7</v>
      </c>
      <c r="B56" s="71" t="s">
        <v>447</v>
      </c>
      <c r="C56" s="72"/>
      <c r="D56" s="72"/>
      <c r="E56" s="72"/>
      <c r="F56" s="73"/>
      <c r="G56" s="17" t="s">
        <v>1</v>
      </c>
      <c r="H56" s="29">
        <v>3</v>
      </c>
      <c r="I56" s="27">
        <v>0</v>
      </c>
      <c r="J56" s="52">
        <f t="shared" si="21"/>
        <v>0</v>
      </c>
      <c r="K56" s="50">
        <f t="shared" si="22"/>
        <v>0</v>
      </c>
      <c r="L56" s="50">
        <f t="shared" si="23"/>
        <v>0</v>
      </c>
    </row>
    <row r="57" spans="1:12" ht="64.5" customHeight="1" x14ac:dyDescent="0.25">
      <c r="A57" s="26">
        <v>8</v>
      </c>
      <c r="B57" s="78" t="s">
        <v>448</v>
      </c>
      <c r="C57" s="79"/>
      <c r="D57" s="79"/>
      <c r="E57" s="79"/>
      <c r="F57" s="80"/>
      <c r="G57" s="17" t="s">
        <v>1</v>
      </c>
      <c r="H57" s="29">
        <v>9</v>
      </c>
      <c r="I57" s="27">
        <v>0</v>
      </c>
      <c r="J57" s="52">
        <f t="shared" si="21"/>
        <v>0</v>
      </c>
      <c r="K57" s="50">
        <f t="shared" si="22"/>
        <v>0</v>
      </c>
      <c r="L57" s="50">
        <f t="shared" si="23"/>
        <v>0</v>
      </c>
    </row>
    <row r="58" spans="1:12" ht="93.75" customHeight="1" x14ac:dyDescent="0.25">
      <c r="A58" s="26">
        <v>9</v>
      </c>
      <c r="B58" s="71" t="s">
        <v>449</v>
      </c>
      <c r="C58" s="72"/>
      <c r="D58" s="72"/>
      <c r="E58" s="72"/>
      <c r="F58" s="73"/>
      <c r="G58" s="17" t="s">
        <v>418</v>
      </c>
      <c r="H58" s="29">
        <v>31.5</v>
      </c>
      <c r="I58" s="27">
        <v>0</v>
      </c>
      <c r="J58" s="52">
        <f t="shared" si="21"/>
        <v>0</v>
      </c>
      <c r="K58" s="50">
        <f t="shared" si="22"/>
        <v>0</v>
      </c>
      <c r="L58" s="50">
        <f t="shared" si="23"/>
        <v>0</v>
      </c>
    </row>
    <row r="59" spans="1:12" ht="95.25" customHeight="1" x14ac:dyDescent="0.25">
      <c r="A59" s="26">
        <v>10</v>
      </c>
      <c r="B59" s="71" t="s">
        <v>450</v>
      </c>
      <c r="C59" s="72"/>
      <c r="D59" s="72"/>
      <c r="E59" s="72"/>
      <c r="F59" s="73"/>
      <c r="G59" s="17" t="s">
        <v>418</v>
      </c>
      <c r="H59" s="29">
        <v>21.5</v>
      </c>
      <c r="I59" s="27">
        <v>0</v>
      </c>
      <c r="J59" s="52">
        <f t="shared" si="21"/>
        <v>0</v>
      </c>
      <c r="K59" s="50">
        <f t="shared" si="22"/>
        <v>0</v>
      </c>
      <c r="L59" s="50">
        <f t="shared" si="23"/>
        <v>0</v>
      </c>
    </row>
    <row r="60" spans="1:12" ht="96.75" customHeight="1" x14ac:dyDescent="0.25">
      <c r="A60" s="26">
        <v>11</v>
      </c>
      <c r="B60" s="71" t="s">
        <v>451</v>
      </c>
      <c r="C60" s="72"/>
      <c r="D60" s="72"/>
      <c r="E60" s="72"/>
      <c r="F60" s="73"/>
      <c r="G60" s="17" t="s">
        <v>418</v>
      </c>
      <c r="H60" s="29">
        <v>16.899999999999999</v>
      </c>
      <c r="I60" s="27">
        <v>0</v>
      </c>
      <c r="J60" s="52">
        <f t="shared" si="21"/>
        <v>0</v>
      </c>
      <c r="K60" s="50">
        <f t="shared" si="22"/>
        <v>0</v>
      </c>
      <c r="L60" s="50">
        <f t="shared" si="23"/>
        <v>0</v>
      </c>
    </row>
    <row r="61" spans="1:12" ht="81" customHeight="1" x14ac:dyDescent="0.25">
      <c r="A61" s="26">
        <v>12</v>
      </c>
      <c r="B61" s="71" t="s">
        <v>452</v>
      </c>
      <c r="C61" s="72"/>
      <c r="D61" s="72"/>
      <c r="E61" s="72"/>
      <c r="F61" s="73"/>
      <c r="G61" s="17" t="s">
        <v>1</v>
      </c>
      <c r="H61" s="29">
        <v>6</v>
      </c>
      <c r="I61" s="27">
        <v>0</v>
      </c>
      <c r="J61" s="52">
        <f t="shared" si="21"/>
        <v>0</v>
      </c>
      <c r="K61" s="50">
        <f t="shared" si="22"/>
        <v>0</v>
      </c>
      <c r="L61" s="50">
        <f t="shared" si="23"/>
        <v>0</v>
      </c>
    </row>
    <row r="62" spans="1:12" ht="80.25" customHeight="1" x14ac:dyDescent="0.25">
      <c r="A62" s="26">
        <v>13</v>
      </c>
      <c r="B62" s="71" t="s">
        <v>453</v>
      </c>
      <c r="C62" s="72"/>
      <c r="D62" s="72"/>
      <c r="E62" s="72"/>
      <c r="F62" s="73"/>
      <c r="G62" s="17" t="s">
        <v>1</v>
      </c>
      <c r="H62" s="29">
        <v>9</v>
      </c>
      <c r="I62" s="27">
        <v>0</v>
      </c>
      <c r="J62" s="52">
        <f t="shared" si="21"/>
        <v>0</v>
      </c>
      <c r="K62" s="50">
        <f t="shared" si="22"/>
        <v>0</v>
      </c>
      <c r="L62" s="50">
        <f t="shared" si="23"/>
        <v>0</v>
      </c>
    </row>
    <row r="63" spans="1:12" ht="120" customHeight="1" x14ac:dyDescent="0.25">
      <c r="A63" s="26">
        <v>14</v>
      </c>
      <c r="B63" s="71" t="s">
        <v>454</v>
      </c>
      <c r="C63" s="72"/>
      <c r="D63" s="72"/>
      <c r="E63" s="72"/>
      <c r="F63" s="73"/>
      <c r="G63" s="17" t="s">
        <v>1</v>
      </c>
      <c r="H63" s="29">
        <v>9</v>
      </c>
      <c r="I63" s="27">
        <v>0</v>
      </c>
      <c r="J63" s="52">
        <f t="shared" si="21"/>
        <v>0</v>
      </c>
      <c r="K63" s="50">
        <f t="shared" si="22"/>
        <v>0</v>
      </c>
      <c r="L63" s="50">
        <f t="shared" si="23"/>
        <v>0</v>
      </c>
    </row>
    <row r="64" spans="1:12" ht="78.75" customHeight="1" x14ac:dyDescent="0.25">
      <c r="A64" s="26">
        <v>15</v>
      </c>
      <c r="B64" s="71" t="s">
        <v>455</v>
      </c>
      <c r="C64" s="72"/>
      <c r="D64" s="72"/>
      <c r="E64" s="72"/>
      <c r="F64" s="73"/>
      <c r="G64" s="17" t="s">
        <v>1</v>
      </c>
      <c r="H64" s="29">
        <v>6</v>
      </c>
      <c r="I64" s="27">
        <v>0</v>
      </c>
      <c r="J64" s="52">
        <f t="shared" si="21"/>
        <v>0</v>
      </c>
      <c r="K64" s="50">
        <f t="shared" si="22"/>
        <v>0</v>
      </c>
      <c r="L64" s="50">
        <f t="shared" si="23"/>
        <v>0</v>
      </c>
    </row>
    <row r="65" spans="1:12" ht="33.75" customHeight="1" x14ac:dyDescent="0.25">
      <c r="A65" s="26">
        <v>16</v>
      </c>
      <c r="B65" s="71" t="s">
        <v>456</v>
      </c>
      <c r="C65" s="72"/>
      <c r="D65" s="72"/>
      <c r="E65" s="72"/>
      <c r="F65" s="73"/>
      <c r="G65" s="17" t="s">
        <v>1</v>
      </c>
      <c r="H65" s="29">
        <v>6</v>
      </c>
      <c r="I65" s="27">
        <v>0</v>
      </c>
      <c r="J65" s="52">
        <f t="shared" si="21"/>
        <v>0</v>
      </c>
      <c r="K65" s="50">
        <f t="shared" si="22"/>
        <v>0</v>
      </c>
      <c r="L65" s="50">
        <f t="shared" si="23"/>
        <v>0</v>
      </c>
    </row>
    <row r="66" spans="1:12" ht="48" customHeight="1" x14ac:dyDescent="0.25">
      <c r="A66" s="26">
        <v>17</v>
      </c>
      <c r="B66" s="71" t="s">
        <v>457</v>
      </c>
      <c r="C66" s="72"/>
      <c r="D66" s="72"/>
      <c r="E66" s="72"/>
      <c r="F66" s="73"/>
      <c r="G66" s="17" t="s">
        <v>1</v>
      </c>
      <c r="H66" s="29">
        <v>6</v>
      </c>
      <c r="I66" s="27">
        <v>0</v>
      </c>
      <c r="J66" s="52">
        <f t="shared" si="21"/>
        <v>0</v>
      </c>
      <c r="K66" s="50">
        <f t="shared" si="22"/>
        <v>0</v>
      </c>
      <c r="L66" s="50">
        <f t="shared" si="23"/>
        <v>0</v>
      </c>
    </row>
    <row r="67" spans="1:12" ht="32.25" customHeight="1" x14ac:dyDescent="0.25">
      <c r="A67" s="26">
        <v>18</v>
      </c>
      <c r="B67" s="71" t="s">
        <v>458</v>
      </c>
      <c r="C67" s="72"/>
      <c r="D67" s="72"/>
      <c r="E67" s="72"/>
      <c r="F67" s="73"/>
      <c r="G67" s="17" t="s">
        <v>1</v>
      </c>
      <c r="H67" s="29">
        <v>6</v>
      </c>
      <c r="I67" s="27">
        <v>0</v>
      </c>
      <c r="J67" s="52">
        <f t="shared" si="21"/>
        <v>0</v>
      </c>
      <c r="K67" s="50">
        <f t="shared" si="22"/>
        <v>0</v>
      </c>
      <c r="L67" s="50">
        <f t="shared" si="23"/>
        <v>0</v>
      </c>
    </row>
    <row r="68" spans="1:12" ht="34.5" customHeight="1" x14ac:dyDescent="0.25">
      <c r="A68" s="26">
        <v>19</v>
      </c>
      <c r="B68" s="71" t="s">
        <v>459</v>
      </c>
      <c r="C68" s="72"/>
      <c r="D68" s="72"/>
      <c r="E68" s="72"/>
      <c r="F68" s="73"/>
      <c r="G68" s="17" t="s">
        <v>1</v>
      </c>
      <c r="H68" s="29">
        <v>6</v>
      </c>
      <c r="I68" s="27">
        <v>0</v>
      </c>
      <c r="J68" s="52">
        <f t="shared" si="21"/>
        <v>0</v>
      </c>
      <c r="K68" s="50">
        <f t="shared" si="22"/>
        <v>0</v>
      </c>
      <c r="L68" s="50">
        <f t="shared" si="23"/>
        <v>0</v>
      </c>
    </row>
    <row r="69" spans="1:12" ht="32.25" customHeight="1" x14ac:dyDescent="0.25">
      <c r="A69" s="26">
        <v>20</v>
      </c>
      <c r="B69" s="74" t="s">
        <v>460</v>
      </c>
      <c r="C69" s="74"/>
      <c r="D69" s="74"/>
      <c r="E69" s="74"/>
      <c r="F69" s="74"/>
      <c r="G69" s="17" t="s">
        <v>418</v>
      </c>
      <c r="H69" s="29">
        <v>39.1</v>
      </c>
      <c r="I69" s="27">
        <v>0</v>
      </c>
      <c r="J69" s="52">
        <f t="shared" si="21"/>
        <v>0</v>
      </c>
      <c r="K69" s="50">
        <f t="shared" si="22"/>
        <v>0</v>
      </c>
      <c r="L69" s="50">
        <f t="shared" si="23"/>
        <v>0</v>
      </c>
    </row>
    <row r="70" spans="1:12" ht="78.75" customHeight="1" x14ac:dyDescent="0.25">
      <c r="A70" s="26">
        <v>21</v>
      </c>
      <c r="B70" s="74" t="s">
        <v>461</v>
      </c>
      <c r="C70" s="74"/>
      <c r="D70" s="74"/>
      <c r="E70" s="74"/>
      <c r="F70" s="74"/>
      <c r="G70" s="17" t="s">
        <v>418</v>
      </c>
      <c r="H70" s="29">
        <v>39.1</v>
      </c>
      <c r="I70" s="27">
        <v>0</v>
      </c>
      <c r="J70" s="52">
        <f t="shared" si="21"/>
        <v>0</v>
      </c>
      <c r="K70" s="50">
        <f t="shared" si="22"/>
        <v>0</v>
      </c>
      <c r="L70" s="50">
        <f t="shared" si="23"/>
        <v>0</v>
      </c>
    </row>
    <row r="71" spans="1:12" ht="52.5" customHeight="1" x14ac:dyDescent="0.25">
      <c r="A71" s="26">
        <v>22</v>
      </c>
      <c r="B71" s="74" t="s">
        <v>462</v>
      </c>
      <c r="C71" s="74"/>
      <c r="D71" s="74"/>
      <c r="E71" s="74"/>
      <c r="F71" s="74"/>
      <c r="G71" s="17" t="s">
        <v>418</v>
      </c>
      <c r="H71" s="29">
        <v>33.4</v>
      </c>
      <c r="I71" s="27">
        <v>0</v>
      </c>
      <c r="J71" s="52">
        <f t="shared" si="21"/>
        <v>0</v>
      </c>
      <c r="K71" s="50">
        <f t="shared" si="22"/>
        <v>0</v>
      </c>
      <c r="L71" s="50">
        <f t="shared" si="23"/>
        <v>0</v>
      </c>
    </row>
    <row r="72" spans="1:12" ht="62.25" customHeight="1" x14ac:dyDescent="0.25">
      <c r="A72" s="26">
        <v>23</v>
      </c>
      <c r="B72" s="74" t="s">
        <v>463</v>
      </c>
      <c r="C72" s="74"/>
      <c r="D72" s="74"/>
      <c r="E72" s="74"/>
      <c r="F72" s="74"/>
      <c r="G72" s="17" t="s">
        <v>1</v>
      </c>
      <c r="H72" s="29">
        <v>9</v>
      </c>
      <c r="I72" s="27">
        <v>0</v>
      </c>
      <c r="J72" s="52">
        <f t="shared" si="21"/>
        <v>0</v>
      </c>
      <c r="K72" s="50">
        <f t="shared" si="22"/>
        <v>0</v>
      </c>
      <c r="L72" s="50">
        <f t="shared" si="23"/>
        <v>0</v>
      </c>
    </row>
    <row r="73" spans="1:12" ht="24" customHeight="1" thickBot="1" x14ac:dyDescent="0.35">
      <c r="A73" s="75" t="s">
        <v>498</v>
      </c>
      <c r="B73" s="75"/>
      <c r="C73" s="75"/>
      <c r="D73" s="75"/>
      <c r="E73" s="75"/>
      <c r="F73" s="75"/>
      <c r="G73" s="75"/>
      <c r="H73" s="75"/>
      <c r="I73" s="75"/>
      <c r="J73" s="57">
        <f>SUM(J50:J72)</f>
        <v>0</v>
      </c>
      <c r="K73" s="20"/>
      <c r="L73" s="54">
        <f>SUM(L50:L72)</f>
        <v>0</v>
      </c>
    </row>
    <row r="74" spans="1:12" ht="22.5" customHeight="1" thickTop="1" x14ac:dyDescent="0.3">
      <c r="A74" s="30"/>
      <c r="B74" s="30"/>
      <c r="C74" s="30"/>
      <c r="D74" s="30"/>
      <c r="E74" s="30"/>
      <c r="F74" s="30"/>
      <c r="G74" s="30"/>
      <c r="H74" s="30"/>
      <c r="I74" s="30"/>
      <c r="J74" s="31"/>
      <c r="K74" s="3"/>
    </row>
    <row r="75" spans="1:12" ht="22.5" customHeight="1" x14ac:dyDescent="0.3">
      <c r="A75" s="76" t="s">
        <v>464</v>
      </c>
      <c r="B75" s="76"/>
      <c r="C75" s="76"/>
      <c r="D75" s="76"/>
      <c r="E75" s="76"/>
      <c r="F75" s="76"/>
      <c r="G75" s="76"/>
      <c r="H75" s="76"/>
      <c r="I75" s="76"/>
      <c r="J75" s="76"/>
      <c r="K75" s="3"/>
    </row>
    <row r="76" spans="1:12" ht="28.5" customHeight="1" x14ac:dyDescent="0.25">
      <c r="A76" s="32" t="s">
        <v>0</v>
      </c>
      <c r="B76" s="67" t="s">
        <v>401</v>
      </c>
      <c r="C76" s="67"/>
      <c r="D76" s="67"/>
      <c r="E76" s="67"/>
      <c r="F76" s="67"/>
      <c r="G76" s="67"/>
      <c r="H76" s="67"/>
      <c r="I76" s="68">
        <f>J26</f>
        <v>0</v>
      </c>
      <c r="J76" s="77"/>
      <c r="K76" s="3"/>
      <c r="L76" s="59">
        <f>L26</f>
        <v>0</v>
      </c>
    </row>
    <row r="77" spans="1:12" ht="16.5" customHeight="1" x14ac:dyDescent="0.25">
      <c r="A77" s="32" t="s">
        <v>2</v>
      </c>
      <c r="B77" s="67" t="s">
        <v>465</v>
      </c>
      <c r="C77" s="67"/>
      <c r="D77" s="67"/>
      <c r="E77" s="67"/>
      <c r="F77" s="67"/>
      <c r="G77" s="67"/>
      <c r="H77" s="67"/>
      <c r="I77" s="68">
        <f>J29</f>
        <v>0</v>
      </c>
      <c r="J77" s="68"/>
      <c r="K77" s="3"/>
      <c r="L77" s="59">
        <f>L29</f>
        <v>0</v>
      </c>
    </row>
    <row r="78" spans="1:12" ht="17.25" customHeight="1" x14ac:dyDescent="0.25">
      <c r="A78" s="32" t="s">
        <v>180</v>
      </c>
      <c r="B78" s="2" t="s">
        <v>466</v>
      </c>
      <c r="G78" s="2"/>
      <c r="H78" s="2"/>
      <c r="I78" s="33"/>
      <c r="J78" s="58">
        <f>J32</f>
        <v>0</v>
      </c>
      <c r="K78" s="3"/>
      <c r="L78" s="59">
        <f>L32</f>
        <v>0</v>
      </c>
    </row>
    <row r="79" spans="1:12" ht="16.5" customHeight="1" x14ac:dyDescent="0.25">
      <c r="A79" s="32" t="s">
        <v>206</v>
      </c>
      <c r="B79" s="67" t="s">
        <v>428</v>
      </c>
      <c r="C79" s="67"/>
      <c r="D79" s="67"/>
      <c r="E79" s="67"/>
      <c r="F79" s="67"/>
      <c r="G79" s="67"/>
      <c r="H79" s="67"/>
      <c r="I79" s="68">
        <f>J38</f>
        <v>0</v>
      </c>
      <c r="J79" s="68"/>
      <c r="K79" s="3"/>
      <c r="L79" s="59">
        <f>L38</f>
        <v>0</v>
      </c>
    </row>
    <row r="80" spans="1:12" ht="17.25" customHeight="1" x14ac:dyDescent="0.25">
      <c r="A80" s="32" t="s">
        <v>218</v>
      </c>
      <c r="B80" s="67" t="s">
        <v>433</v>
      </c>
      <c r="C80" s="67"/>
      <c r="D80" s="67"/>
      <c r="E80" s="67"/>
      <c r="F80" s="67"/>
      <c r="G80" s="67"/>
      <c r="H80" s="67"/>
      <c r="I80" s="68">
        <f>J41</f>
        <v>0</v>
      </c>
      <c r="J80" s="68"/>
      <c r="K80" s="3"/>
      <c r="L80" s="59">
        <f>L41</f>
        <v>0</v>
      </c>
    </row>
    <row r="81" spans="1:12" ht="16.5" customHeight="1" x14ac:dyDescent="0.25">
      <c r="A81" s="32" t="s">
        <v>318</v>
      </c>
      <c r="B81" s="67" t="s">
        <v>435</v>
      </c>
      <c r="C81" s="67"/>
      <c r="D81" s="67"/>
      <c r="E81" s="67"/>
      <c r="F81" s="67"/>
      <c r="G81" s="67"/>
      <c r="H81" s="67"/>
      <c r="I81" s="68">
        <f>J44</f>
        <v>0</v>
      </c>
      <c r="J81" s="68"/>
      <c r="K81" s="3"/>
      <c r="L81" s="59">
        <f>L44</f>
        <v>0</v>
      </c>
    </row>
    <row r="82" spans="1:12" ht="18.75" customHeight="1" x14ac:dyDescent="0.25">
      <c r="A82" s="32" t="s">
        <v>391</v>
      </c>
      <c r="B82" s="67" t="s">
        <v>437</v>
      </c>
      <c r="C82" s="67"/>
      <c r="D82" s="67"/>
      <c r="E82" s="67"/>
      <c r="F82" s="67"/>
      <c r="G82" s="67"/>
      <c r="H82" s="67"/>
      <c r="I82" s="68">
        <f>J48</f>
        <v>0</v>
      </c>
      <c r="J82" s="68"/>
      <c r="K82" s="3"/>
      <c r="L82" s="59">
        <f>L48</f>
        <v>0</v>
      </c>
    </row>
    <row r="83" spans="1:12" ht="18" customHeight="1" x14ac:dyDescent="0.25">
      <c r="A83" s="32" t="s">
        <v>391</v>
      </c>
      <c r="B83" s="2" t="s">
        <v>440</v>
      </c>
      <c r="G83" s="2"/>
      <c r="H83" s="2"/>
      <c r="I83" s="68">
        <f>J73</f>
        <v>0</v>
      </c>
      <c r="J83" s="68"/>
      <c r="K83" s="3"/>
      <c r="L83" s="59">
        <f>L73</f>
        <v>0</v>
      </c>
    </row>
    <row r="84" spans="1:12" ht="16.5" customHeight="1" x14ac:dyDescent="0.3">
      <c r="H84" s="34" t="s">
        <v>498</v>
      </c>
      <c r="I84" s="69">
        <f>SUM(I76:J83)</f>
        <v>0</v>
      </c>
      <c r="J84" s="70"/>
      <c r="K84" s="35"/>
      <c r="L84" s="60">
        <f>SUM(L76:L83)</f>
        <v>0</v>
      </c>
    </row>
    <row r="85" spans="1:12" ht="30" customHeight="1" x14ac:dyDescent="0.2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3"/>
    </row>
    <row r="86" spans="1:12" ht="19.5" customHeight="1" x14ac:dyDescent="0.2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3"/>
    </row>
    <row r="87" spans="1:12" ht="52.5" customHeight="1" x14ac:dyDescent="0.3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"/>
    </row>
    <row r="88" spans="1:12" ht="25.5" customHeight="1" x14ac:dyDescent="0.2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3"/>
    </row>
    <row r="89" spans="1:12" ht="26.25" customHeight="1" x14ac:dyDescent="0.2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3"/>
    </row>
    <row r="90" spans="1:12" ht="24" customHeight="1" x14ac:dyDescent="0.2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3"/>
    </row>
    <row r="91" spans="1:12" ht="24" customHeight="1" x14ac:dyDescent="0.2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3"/>
    </row>
    <row r="92" spans="1:12" ht="24" customHeight="1" x14ac:dyDescent="0.2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3"/>
    </row>
    <row r="93" spans="1:12" ht="24" customHeight="1" x14ac:dyDescent="0.2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3"/>
    </row>
    <row r="94" spans="1:12" ht="24" customHeight="1" x14ac:dyDescent="0.2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3"/>
    </row>
    <row r="95" spans="1:12" ht="24" customHeight="1" x14ac:dyDescent="0.2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3"/>
    </row>
    <row r="96" spans="1:12" ht="24" customHeight="1" x14ac:dyDescent="0.2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3"/>
    </row>
    <row r="97" spans="11:11" ht="23.25" customHeight="1" x14ac:dyDescent="0.25">
      <c r="K97" s="37"/>
    </row>
    <row r="98" spans="11:11" ht="27" customHeight="1" x14ac:dyDescent="0.25">
      <c r="K98" s="3"/>
    </row>
    <row r="99" spans="11:11" ht="38.25" customHeight="1" x14ac:dyDescent="0.25">
      <c r="K99" s="3"/>
    </row>
    <row r="100" spans="11:11" ht="24" customHeight="1" x14ac:dyDescent="0.25">
      <c r="K100" s="3"/>
    </row>
    <row r="101" spans="11:11" ht="16.5" customHeight="1" x14ac:dyDescent="0.25">
      <c r="K101" s="3"/>
    </row>
    <row r="102" spans="11:11" ht="30.75" customHeight="1" x14ac:dyDescent="0.25">
      <c r="K102" s="3"/>
    </row>
    <row r="103" spans="11:11" ht="33" customHeight="1" x14ac:dyDescent="0.25">
      <c r="K103" s="3"/>
    </row>
    <row r="104" spans="11:11" ht="21" customHeight="1" x14ac:dyDescent="0.25">
      <c r="K104" s="3"/>
    </row>
    <row r="105" spans="11:11" ht="34.5" customHeight="1" x14ac:dyDescent="0.25">
      <c r="K105" s="3"/>
    </row>
    <row r="106" spans="11:11" ht="34.5" customHeight="1" x14ac:dyDescent="0.25">
      <c r="K106" s="3"/>
    </row>
    <row r="107" spans="11:11" ht="34.5" customHeight="1" x14ac:dyDescent="0.25">
      <c r="K107" s="3"/>
    </row>
    <row r="108" spans="11:11" ht="20.25" customHeight="1" x14ac:dyDescent="0.25">
      <c r="K108" s="3"/>
    </row>
    <row r="109" spans="11:11" ht="18" customHeight="1" x14ac:dyDescent="0.25">
      <c r="K109" s="3"/>
    </row>
    <row r="110" spans="11:11" ht="20.25" customHeight="1" x14ac:dyDescent="0.25">
      <c r="K110" s="3"/>
    </row>
    <row r="111" spans="11:11" ht="18.75" customHeight="1" x14ac:dyDescent="0.25">
      <c r="K111" s="3"/>
    </row>
    <row r="112" spans="11:11" ht="21" customHeight="1" x14ac:dyDescent="0.25">
      <c r="K112" s="3"/>
    </row>
    <row r="113" spans="11:11" ht="19.5" customHeight="1" x14ac:dyDescent="0.25">
      <c r="K113" s="3"/>
    </row>
    <row r="114" spans="11:11" ht="20.25" customHeight="1" x14ac:dyDescent="0.25">
      <c r="K114" s="3"/>
    </row>
    <row r="115" spans="11:11" ht="19.5" customHeight="1" x14ac:dyDescent="0.25">
      <c r="K115" s="3"/>
    </row>
    <row r="116" spans="11:11" ht="18" customHeight="1" x14ac:dyDescent="0.25">
      <c r="K116" s="3"/>
    </row>
    <row r="117" spans="11:11" ht="18.75" customHeight="1" x14ac:dyDescent="0.25">
      <c r="K117" s="3"/>
    </row>
    <row r="118" spans="11:11" ht="19.5" customHeight="1" x14ac:dyDescent="0.25">
      <c r="K118" s="3"/>
    </row>
    <row r="119" spans="11:11" ht="20.25" customHeight="1" x14ac:dyDescent="0.25">
      <c r="K119" s="3"/>
    </row>
    <row r="120" spans="11:11" ht="19.5" customHeight="1" x14ac:dyDescent="0.25">
      <c r="K120" s="3"/>
    </row>
    <row r="121" spans="11:11" ht="17.25" customHeight="1" x14ac:dyDescent="0.25">
      <c r="K121" s="3"/>
    </row>
    <row r="122" spans="11:11" ht="20.25" customHeight="1" x14ac:dyDescent="0.25">
      <c r="K122" s="3"/>
    </row>
    <row r="123" spans="11:11" ht="19.5" customHeight="1" x14ac:dyDescent="0.25">
      <c r="K123" s="3"/>
    </row>
    <row r="124" spans="11:11" ht="16.5" customHeight="1" x14ac:dyDescent="0.25">
      <c r="K124" s="3"/>
    </row>
    <row r="125" spans="11:11" ht="16.5" customHeight="1" x14ac:dyDescent="0.25"/>
    <row r="126" spans="11:11" ht="17.25" customHeight="1" x14ac:dyDescent="0.25"/>
    <row r="127" spans="11:11" ht="18" customHeight="1" x14ac:dyDescent="0.25"/>
    <row r="128" spans="11:11" ht="15.75" customHeight="1" x14ac:dyDescent="0.25"/>
    <row r="129" ht="17.25" customHeight="1" x14ac:dyDescent="0.25"/>
    <row r="130" ht="18" customHeight="1" x14ac:dyDescent="0.25"/>
    <row r="131" ht="42" customHeight="1" x14ac:dyDescent="0.25"/>
    <row r="132" ht="38.25" customHeight="1" x14ac:dyDescent="0.25"/>
    <row r="133" ht="38.25" customHeight="1" x14ac:dyDescent="0.25"/>
    <row r="134" ht="63" customHeight="1" x14ac:dyDescent="0.25"/>
    <row r="135" ht="20.25" customHeight="1" x14ac:dyDescent="0.25"/>
    <row r="136" ht="15.75" customHeight="1" x14ac:dyDescent="0.25"/>
    <row r="137" ht="186" customHeight="1" x14ac:dyDescent="0.25"/>
    <row r="138" ht="182.25" customHeight="1" x14ac:dyDescent="0.25"/>
    <row r="139" ht="20.25" customHeight="1" x14ac:dyDescent="0.25"/>
    <row r="140" ht="18" customHeight="1" x14ac:dyDescent="0.25"/>
    <row r="141" ht="20.25" customHeight="1" x14ac:dyDescent="0.25"/>
    <row r="142" ht="15.75" customHeight="1" x14ac:dyDescent="0.25"/>
    <row r="143" ht="17.25" customHeight="1" x14ac:dyDescent="0.25"/>
    <row r="144" ht="18" customHeight="1" x14ac:dyDescent="0.25"/>
    <row r="145" spans="14:14" ht="17.25" customHeight="1" x14ac:dyDescent="0.25"/>
    <row r="146" spans="14:14" ht="16.5" customHeight="1" x14ac:dyDescent="0.25"/>
    <row r="147" spans="14:14" ht="18" customHeight="1" x14ac:dyDescent="0.25"/>
    <row r="148" spans="14:14" ht="20.25" customHeight="1" x14ac:dyDescent="0.25"/>
    <row r="149" spans="14:14" ht="33.75" customHeight="1" x14ac:dyDescent="0.25"/>
    <row r="150" spans="14:14" ht="31.5" customHeight="1" x14ac:dyDescent="0.25"/>
    <row r="151" spans="14:14" ht="60.75" customHeight="1" x14ac:dyDescent="0.25"/>
    <row r="152" spans="14:14" ht="17.25" customHeight="1" x14ac:dyDescent="0.25"/>
    <row r="153" spans="14:14" ht="16.5" customHeight="1" x14ac:dyDescent="0.25"/>
    <row r="154" spans="14:14" ht="76.5" customHeight="1" x14ac:dyDescent="0.25"/>
    <row r="155" spans="14:14" ht="24" customHeight="1" x14ac:dyDescent="0.25">
      <c r="N155" s="23"/>
    </row>
    <row r="156" spans="14:14" ht="18" customHeight="1" x14ac:dyDescent="0.25"/>
    <row r="157" spans="14:14" ht="51.75" customHeight="1" x14ac:dyDescent="0.25"/>
    <row r="158" spans="14:14" ht="19.5" customHeight="1" x14ac:dyDescent="0.25"/>
    <row r="159" spans="14:14" ht="18" customHeight="1" x14ac:dyDescent="0.25"/>
    <row r="160" spans="14:14" ht="32.25" customHeight="1" x14ac:dyDescent="0.25"/>
    <row r="161" spans="11:11" ht="34.5" customHeight="1" x14ac:dyDescent="0.25"/>
    <row r="162" spans="11:11" ht="32.25" customHeight="1" x14ac:dyDescent="0.25"/>
    <row r="163" spans="11:11" ht="16.5" customHeight="1" x14ac:dyDescent="0.25"/>
    <row r="164" spans="11:11" ht="21.75" customHeight="1" x14ac:dyDescent="0.25"/>
    <row r="165" spans="11:11" ht="22.5" customHeight="1" x14ac:dyDescent="0.25">
      <c r="K165" s="38"/>
    </row>
    <row r="166" spans="11:11" ht="21" customHeight="1" x14ac:dyDescent="0.25"/>
    <row r="167" spans="11:11" ht="14.25" customHeight="1" x14ac:dyDescent="0.25"/>
    <row r="168" spans="11:11" ht="16.5" customHeight="1" x14ac:dyDescent="0.25"/>
    <row r="169" spans="11:11" ht="15" customHeight="1" x14ac:dyDescent="0.25"/>
    <row r="170" spans="11:11" ht="15" customHeight="1" x14ac:dyDescent="0.25"/>
    <row r="179" spans="11:11" ht="15.6" x14ac:dyDescent="0.3">
      <c r="K179" s="39"/>
    </row>
    <row r="180" spans="11:11" ht="48" customHeight="1" x14ac:dyDescent="0.25"/>
    <row r="191" spans="11:11" ht="32.25" customHeight="1" x14ac:dyDescent="0.25"/>
    <row r="192" spans="11:11" ht="35.25" customHeight="1" x14ac:dyDescent="0.25"/>
    <row r="193" ht="34.5" customHeight="1" x14ac:dyDescent="0.25"/>
    <row r="194" ht="34.5" customHeight="1" x14ac:dyDescent="0.25"/>
    <row r="195" ht="30" customHeight="1" x14ac:dyDescent="0.25"/>
  </sheetData>
  <sheetProtection password="CF47" sheet="1" objects="1" scenarios="1"/>
  <mergeCells count="94">
    <mergeCell ref="B14:F14"/>
    <mergeCell ref="B15:F15"/>
    <mergeCell ref="B16:F16"/>
    <mergeCell ref="B9:J9"/>
    <mergeCell ref="B10:F10"/>
    <mergeCell ref="B11:F11"/>
    <mergeCell ref="B12:F12"/>
    <mergeCell ref="B13:F13"/>
    <mergeCell ref="A4:K4"/>
    <mergeCell ref="A29:I29"/>
    <mergeCell ref="B18:F18"/>
    <mergeCell ref="B19:F19"/>
    <mergeCell ref="B20:F20"/>
    <mergeCell ref="B21:F21"/>
    <mergeCell ref="B22:F22"/>
    <mergeCell ref="B23:F23"/>
    <mergeCell ref="B24:F24"/>
    <mergeCell ref="B25:F25"/>
    <mergeCell ref="A26:I26"/>
    <mergeCell ref="B27:J27"/>
    <mergeCell ref="B28:F28"/>
    <mergeCell ref="B17:F17"/>
    <mergeCell ref="A6:J6"/>
    <mergeCell ref="B8:F8"/>
    <mergeCell ref="A41:I41"/>
    <mergeCell ref="B30:J30"/>
    <mergeCell ref="B31:F31"/>
    <mergeCell ref="A32:I32"/>
    <mergeCell ref="B33:J33"/>
    <mergeCell ref="B34:F34"/>
    <mergeCell ref="B35:F35"/>
    <mergeCell ref="B36:F36"/>
    <mergeCell ref="B37:F37"/>
    <mergeCell ref="A38:I38"/>
    <mergeCell ref="B39:J39"/>
    <mergeCell ref="B40:F40"/>
    <mergeCell ref="B53:F53"/>
    <mergeCell ref="B42:J42"/>
    <mergeCell ref="B43:F43"/>
    <mergeCell ref="A44:I44"/>
    <mergeCell ref="B45:J45"/>
    <mergeCell ref="B46:F46"/>
    <mergeCell ref="B47:F47"/>
    <mergeCell ref="A48:I48"/>
    <mergeCell ref="B49:J49"/>
    <mergeCell ref="B50:F50"/>
    <mergeCell ref="B51:F51"/>
    <mergeCell ref="B52:F52"/>
    <mergeCell ref="B65:F65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77:H77"/>
    <mergeCell ref="I77:J77"/>
    <mergeCell ref="B66:F66"/>
    <mergeCell ref="B67:F67"/>
    <mergeCell ref="B68:F68"/>
    <mergeCell ref="B69:F69"/>
    <mergeCell ref="B70:F70"/>
    <mergeCell ref="B71:F71"/>
    <mergeCell ref="B72:F72"/>
    <mergeCell ref="A73:I73"/>
    <mergeCell ref="A75:J75"/>
    <mergeCell ref="B76:H76"/>
    <mergeCell ref="I76:J76"/>
    <mergeCell ref="A86:J86"/>
    <mergeCell ref="B79:H79"/>
    <mergeCell ref="I79:J79"/>
    <mergeCell ref="B80:H80"/>
    <mergeCell ref="I80:J80"/>
    <mergeCell ref="B81:H81"/>
    <mergeCell ref="I81:J81"/>
    <mergeCell ref="B82:H82"/>
    <mergeCell ref="I82:J82"/>
    <mergeCell ref="I83:J83"/>
    <mergeCell ref="I84:J84"/>
    <mergeCell ref="A85:J85"/>
    <mergeCell ref="A94:J94"/>
    <mergeCell ref="A95:J95"/>
    <mergeCell ref="A96:J96"/>
    <mergeCell ref="A88:J88"/>
    <mergeCell ref="A89:J89"/>
    <mergeCell ref="A90:J90"/>
    <mergeCell ref="A91:J91"/>
    <mergeCell ref="A92:J92"/>
    <mergeCell ref="A93:J9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00"/>
  <sheetViews>
    <sheetView topLeftCell="A181" workbookViewId="0">
      <selection activeCell="J200" sqref="J200"/>
    </sheetView>
  </sheetViews>
  <sheetFormatPr defaultColWidth="9.109375" defaultRowHeight="14.4" x14ac:dyDescent="0.3"/>
  <cols>
    <col min="1" max="1" width="4.88671875" style="36" customWidth="1"/>
    <col min="2" max="2" width="4.44140625" style="36" customWidth="1"/>
    <col min="3" max="5" width="9.109375" style="36"/>
    <col min="6" max="6" width="11.33203125" style="36" customWidth="1"/>
    <col min="7" max="7" width="6.88671875" style="36" bestFit="1" customWidth="1"/>
    <col min="8" max="8" width="9.5546875" style="36" bestFit="1" customWidth="1"/>
    <col min="9" max="12" width="11.6640625" style="42" customWidth="1"/>
    <col min="13" max="16384" width="9.109375" style="36"/>
  </cols>
  <sheetData>
    <row r="4" spans="2:12" x14ac:dyDescent="0.3">
      <c r="B4" s="48" t="s">
        <v>137</v>
      </c>
      <c r="C4" s="40" t="s">
        <v>473</v>
      </c>
      <c r="D4" s="40"/>
      <c r="E4" s="40"/>
    </row>
    <row r="6" spans="2:12" x14ac:dyDescent="0.3">
      <c r="B6" s="40" t="s">
        <v>0</v>
      </c>
      <c r="C6" s="40" t="s">
        <v>11</v>
      </c>
      <c r="D6" s="40"/>
      <c r="E6" s="40"/>
      <c r="F6" s="40"/>
      <c r="G6" s="40"/>
    </row>
    <row r="7" spans="2:12" ht="27.75" customHeight="1" x14ac:dyDescent="0.3">
      <c r="G7" s="45" t="s">
        <v>92</v>
      </c>
      <c r="H7" s="45" t="s">
        <v>493</v>
      </c>
      <c r="I7" s="46" t="s">
        <v>492</v>
      </c>
      <c r="J7" s="46" t="s">
        <v>494</v>
      </c>
      <c r="K7" s="46" t="s">
        <v>495</v>
      </c>
      <c r="L7" s="46" t="s">
        <v>496</v>
      </c>
    </row>
    <row r="8" spans="2:12" x14ac:dyDescent="0.3">
      <c r="B8" s="36">
        <v>1</v>
      </c>
      <c r="C8" s="36" t="s">
        <v>12</v>
      </c>
    </row>
    <row r="9" spans="2:12" x14ac:dyDescent="0.3">
      <c r="C9" s="36" t="s">
        <v>13</v>
      </c>
    </row>
    <row r="10" spans="2:12" x14ac:dyDescent="0.3">
      <c r="C10" s="36" t="s">
        <v>14</v>
      </c>
    </row>
    <row r="11" spans="2:12" x14ac:dyDescent="0.3">
      <c r="C11" s="36" t="s">
        <v>15</v>
      </c>
    </row>
    <row r="12" spans="2:12" x14ac:dyDescent="0.3">
      <c r="C12" s="36" t="s">
        <v>16</v>
      </c>
    </row>
    <row r="13" spans="2:12" x14ac:dyDescent="0.3">
      <c r="C13" s="36" t="s">
        <v>17</v>
      </c>
      <c r="G13" s="36" t="s">
        <v>18</v>
      </c>
      <c r="H13" s="47">
        <v>30</v>
      </c>
      <c r="I13" s="49">
        <v>0</v>
      </c>
      <c r="J13" s="64">
        <f>H13*I13</f>
        <v>0</v>
      </c>
      <c r="K13" s="63">
        <f>I13*1.2</f>
        <v>0</v>
      </c>
      <c r="L13" s="63">
        <f>K13*H13</f>
        <v>0</v>
      </c>
    </row>
    <row r="14" spans="2:12" x14ac:dyDescent="0.3">
      <c r="J14" s="49"/>
    </row>
    <row r="15" spans="2:12" x14ac:dyDescent="0.3">
      <c r="B15" s="36">
        <v>2</v>
      </c>
      <c r="C15" s="36" t="s">
        <v>19</v>
      </c>
      <c r="J15" s="49"/>
    </row>
    <row r="16" spans="2:12" x14ac:dyDescent="0.3">
      <c r="C16" s="36" t="s">
        <v>20</v>
      </c>
      <c r="J16" s="49"/>
    </row>
    <row r="17" spans="2:12" x14ac:dyDescent="0.3">
      <c r="C17" s="36" t="s">
        <v>21</v>
      </c>
      <c r="J17" s="49"/>
    </row>
    <row r="18" spans="2:12" x14ac:dyDescent="0.3">
      <c r="C18" s="36" t="s">
        <v>22</v>
      </c>
      <c r="G18" s="36" t="s">
        <v>23</v>
      </c>
      <c r="H18" s="47">
        <v>60</v>
      </c>
      <c r="I18" s="49">
        <v>0</v>
      </c>
      <c r="J18" s="64">
        <f t="shared" ref="J18:J97" si="0">H18*I18</f>
        <v>0</v>
      </c>
      <c r="K18" s="63">
        <f>I18*1.2</f>
        <v>0</v>
      </c>
      <c r="L18" s="63">
        <f>K18*H18</f>
        <v>0</v>
      </c>
    </row>
    <row r="19" spans="2:12" x14ac:dyDescent="0.3">
      <c r="J19" s="49"/>
    </row>
    <row r="20" spans="2:12" x14ac:dyDescent="0.3">
      <c r="B20" s="36">
        <v>3</v>
      </c>
      <c r="C20" s="36" t="s">
        <v>24</v>
      </c>
      <c r="J20" s="49"/>
    </row>
    <row r="21" spans="2:12" x14ac:dyDescent="0.3">
      <c r="C21" s="36" t="s">
        <v>25</v>
      </c>
      <c r="J21" s="49"/>
    </row>
    <row r="22" spans="2:12" x14ac:dyDescent="0.3">
      <c r="C22" s="36" t="s">
        <v>26</v>
      </c>
      <c r="J22" s="49"/>
    </row>
    <row r="23" spans="2:12" x14ac:dyDescent="0.3">
      <c r="C23" s="36" t="s">
        <v>27</v>
      </c>
      <c r="J23" s="49"/>
    </row>
    <row r="24" spans="2:12" x14ac:dyDescent="0.3">
      <c r="C24" s="36" t="s">
        <v>28</v>
      </c>
      <c r="G24" s="36" t="s">
        <v>5</v>
      </c>
      <c r="H24" s="47">
        <v>60</v>
      </c>
      <c r="I24" s="49">
        <v>0</v>
      </c>
      <c r="J24" s="64">
        <f t="shared" si="0"/>
        <v>0</v>
      </c>
      <c r="K24" s="63">
        <f>I24*1.2</f>
        <v>0</v>
      </c>
      <c r="L24" s="63">
        <f>K24*H24</f>
        <v>0</v>
      </c>
    </row>
    <row r="25" spans="2:12" x14ac:dyDescent="0.3">
      <c r="I25" s="49"/>
      <c r="J25" s="49"/>
    </row>
    <row r="26" spans="2:12" x14ac:dyDescent="0.3">
      <c r="B26" s="36">
        <v>4</v>
      </c>
      <c r="C26" s="36" t="s">
        <v>125</v>
      </c>
      <c r="I26" s="49"/>
      <c r="J26" s="49"/>
    </row>
    <row r="27" spans="2:12" x14ac:dyDescent="0.3">
      <c r="C27" s="36" t="s">
        <v>126</v>
      </c>
      <c r="I27" s="49"/>
      <c r="J27" s="49"/>
    </row>
    <row r="28" spans="2:12" x14ac:dyDescent="0.3">
      <c r="C28" s="36" t="s">
        <v>127</v>
      </c>
      <c r="I28" s="49"/>
      <c r="J28" s="49"/>
    </row>
    <row r="29" spans="2:12" x14ac:dyDescent="0.3">
      <c r="C29" s="36" t="s">
        <v>128</v>
      </c>
      <c r="I29" s="49"/>
      <c r="J29" s="49"/>
    </row>
    <row r="30" spans="2:12" x14ac:dyDescent="0.3">
      <c r="C30" s="36" t="s">
        <v>4</v>
      </c>
      <c r="G30" s="36" t="s">
        <v>5</v>
      </c>
      <c r="H30" s="47">
        <v>150</v>
      </c>
      <c r="I30" s="49">
        <v>0</v>
      </c>
      <c r="J30" s="64">
        <f>H30*I30</f>
        <v>0</v>
      </c>
      <c r="K30" s="63">
        <f>I30*1.2</f>
        <v>0</v>
      </c>
      <c r="L30" s="63">
        <f>K30*H30</f>
        <v>0</v>
      </c>
    </row>
    <row r="31" spans="2:12" x14ac:dyDescent="0.3">
      <c r="J31" s="49"/>
    </row>
    <row r="32" spans="2:12" x14ac:dyDescent="0.3">
      <c r="B32" s="36">
        <v>5</v>
      </c>
      <c r="C32" s="36" t="s">
        <v>29</v>
      </c>
      <c r="J32" s="49"/>
    </row>
    <row r="33" spans="2:12" x14ac:dyDescent="0.3">
      <c r="C33" s="36" t="s">
        <v>30</v>
      </c>
      <c r="J33" s="49"/>
    </row>
    <row r="34" spans="2:12" x14ac:dyDescent="0.3">
      <c r="C34" s="36" t="s">
        <v>31</v>
      </c>
      <c r="J34" s="49"/>
    </row>
    <row r="35" spans="2:12" x14ac:dyDescent="0.3">
      <c r="C35" s="36" t="s">
        <v>32</v>
      </c>
      <c r="J35" s="49"/>
    </row>
    <row r="36" spans="2:12" x14ac:dyDescent="0.3">
      <c r="C36" s="36" t="s">
        <v>33</v>
      </c>
      <c r="J36" s="49"/>
    </row>
    <row r="37" spans="2:12" x14ac:dyDescent="0.3">
      <c r="C37" s="36" t="s">
        <v>17</v>
      </c>
      <c r="G37" s="36" t="s">
        <v>18</v>
      </c>
      <c r="H37" s="47">
        <v>50</v>
      </c>
      <c r="I37" s="49">
        <v>0</v>
      </c>
      <c r="J37" s="64">
        <f t="shared" si="0"/>
        <v>0</v>
      </c>
      <c r="K37" s="63">
        <f>I37*1.2</f>
        <v>0</v>
      </c>
      <c r="L37" s="63">
        <f>K37*H37</f>
        <v>0</v>
      </c>
    </row>
    <row r="38" spans="2:12" x14ac:dyDescent="0.3">
      <c r="J38" s="49"/>
    </row>
    <row r="39" spans="2:12" x14ac:dyDescent="0.3">
      <c r="B39" s="36">
        <v>6</v>
      </c>
      <c r="C39" s="36" t="s">
        <v>34</v>
      </c>
      <c r="J39" s="49"/>
    </row>
    <row r="40" spans="2:12" x14ac:dyDescent="0.3">
      <c r="C40" s="36" t="s">
        <v>35</v>
      </c>
      <c r="J40" s="49"/>
    </row>
    <row r="41" spans="2:12" x14ac:dyDescent="0.3">
      <c r="C41" s="36" t="s">
        <v>36</v>
      </c>
      <c r="J41" s="49"/>
    </row>
    <row r="42" spans="2:12" x14ac:dyDescent="0.3">
      <c r="C42" s="36" t="s">
        <v>17</v>
      </c>
      <c r="G42" s="36" t="s">
        <v>18</v>
      </c>
      <c r="H42" s="47">
        <v>10</v>
      </c>
      <c r="I42" s="49">
        <v>0</v>
      </c>
      <c r="J42" s="64">
        <f t="shared" si="0"/>
        <v>0</v>
      </c>
      <c r="K42" s="63">
        <f>I42*1.2</f>
        <v>0</v>
      </c>
      <c r="L42" s="63">
        <f>K42*H42</f>
        <v>0</v>
      </c>
    </row>
    <row r="43" spans="2:12" x14ac:dyDescent="0.3">
      <c r="J43" s="49"/>
    </row>
    <row r="44" spans="2:12" x14ac:dyDescent="0.3">
      <c r="B44" s="36">
        <v>7</v>
      </c>
      <c r="C44" s="36" t="s">
        <v>37</v>
      </c>
      <c r="J44" s="49"/>
    </row>
    <row r="45" spans="2:12" x14ac:dyDescent="0.3">
      <c r="C45" s="36" t="s">
        <v>38</v>
      </c>
      <c r="J45" s="49"/>
    </row>
    <row r="46" spans="2:12" x14ac:dyDescent="0.3">
      <c r="C46" s="36" t="s">
        <v>39</v>
      </c>
      <c r="J46" s="49"/>
    </row>
    <row r="47" spans="2:12" x14ac:dyDescent="0.3">
      <c r="C47" s="36" t="s">
        <v>4</v>
      </c>
      <c r="G47" s="36" t="s">
        <v>5</v>
      </c>
      <c r="H47" s="47">
        <v>45</v>
      </c>
      <c r="I47" s="49">
        <v>0</v>
      </c>
      <c r="J47" s="64">
        <f t="shared" si="0"/>
        <v>0</v>
      </c>
      <c r="K47" s="63">
        <f>I47*1.2</f>
        <v>0</v>
      </c>
      <c r="L47" s="63">
        <f>K47*H47</f>
        <v>0</v>
      </c>
    </row>
    <row r="48" spans="2:12" x14ac:dyDescent="0.3">
      <c r="H48" s="47"/>
      <c r="I48" s="49"/>
      <c r="J48" s="49"/>
    </row>
    <row r="49" spans="2:12" x14ac:dyDescent="0.3">
      <c r="H49" s="47"/>
      <c r="I49" s="49"/>
      <c r="J49" s="49"/>
    </row>
    <row r="50" spans="2:12" x14ac:dyDescent="0.3">
      <c r="J50" s="49"/>
    </row>
    <row r="51" spans="2:12" x14ac:dyDescent="0.3">
      <c r="B51" s="36">
        <v>8</v>
      </c>
      <c r="C51" s="36" t="s">
        <v>40</v>
      </c>
      <c r="J51" s="49"/>
    </row>
    <row r="52" spans="2:12" x14ac:dyDescent="0.3">
      <c r="C52" s="36" t="s">
        <v>41</v>
      </c>
      <c r="J52" s="49"/>
    </row>
    <row r="53" spans="2:12" x14ac:dyDescent="0.3">
      <c r="C53" s="36" t="s">
        <v>42</v>
      </c>
      <c r="J53" s="49"/>
    </row>
    <row r="54" spans="2:12" x14ac:dyDescent="0.3">
      <c r="C54" s="36" t="s">
        <v>43</v>
      </c>
      <c r="J54" s="49"/>
    </row>
    <row r="55" spans="2:12" x14ac:dyDescent="0.3">
      <c r="C55" s="36" t="s">
        <v>44</v>
      </c>
      <c r="J55" s="49"/>
    </row>
    <row r="56" spans="2:12" x14ac:dyDescent="0.3">
      <c r="C56" s="36" t="s">
        <v>45</v>
      </c>
      <c r="J56" s="49"/>
    </row>
    <row r="57" spans="2:12" x14ac:dyDescent="0.3">
      <c r="C57" s="36" t="s">
        <v>4</v>
      </c>
      <c r="G57" s="36" t="s">
        <v>5</v>
      </c>
      <c r="H57" s="47">
        <v>100</v>
      </c>
      <c r="I57" s="49">
        <v>0</v>
      </c>
      <c r="J57" s="64">
        <f t="shared" si="0"/>
        <v>0</v>
      </c>
      <c r="K57" s="63">
        <f>I57*1.2</f>
        <v>0</v>
      </c>
      <c r="L57" s="63">
        <f>K57*H57</f>
        <v>0</v>
      </c>
    </row>
    <row r="58" spans="2:12" x14ac:dyDescent="0.3">
      <c r="J58" s="49"/>
    </row>
    <row r="59" spans="2:12" x14ac:dyDescent="0.3">
      <c r="B59" s="36">
        <v>9</v>
      </c>
      <c r="C59" s="36" t="s">
        <v>46</v>
      </c>
      <c r="J59" s="49"/>
    </row>
    <row r="60" spans="2:12" x14ac:dyDescent="0.3">
      <c r="C60" s="36" t="s">
        <v>93</v>
      </c>
      <c r="J60" s="49"/>
    </row>
    <row r="61" spans="2:12" x14ac:dyDescent="0.3">
      <c r="C61" s="36" t="s">
        <v>94</v>
      </c>
      <c r="J61" s="49"/>
    </row>
    <row r="62" spans="2:12" x14ac:dyDescent="0.3">
      <c r="C62" s="36" t="s">
        <v>95</v>
      </c>
      <c r="J62" s="49"/>
    </row>
    <row r="63" spans="2:12" x14ac:dyDescent="0.3">
      <c r="C63" s="36" t="s">
        <v>4</v>
      </c>
      <c r="G63" s="36" t="s">
        <v>5</v>
      </c>
      <c r="H63" s="47">
        <v>45</v>
      </c>
      <c r="I63" s="49">
        <v>0</v>
      </c>
      <c r="J63" s="64">
        <f>H63*I63</f>
        <v>0</v>
      </c>
      <c r="K63" s="63">
        <f>I63*1.2</f>
        <v>0</v>
      </c>
      <c r="L63" s="63">
        <f>K63*H63</f>
        <v>0</v>
      </c>
    </row>
    <row r="64" spans="2:12" x14ac:dyDescent="0.3">
      <c r="J64" s="49"/>
    </row>
    <row r="65" spans="2:12" x14ac:dyDescent="0.3">
      <c r="B65" s="36">
        <v>10</v>
      </c>
      <c r="C65" s="36" t="s">
        <v>46</v>
      </c>
      <c r="J65" s="49"/>
    </row>
    <row r="66" spans="2:12" x14ac:dyDescent="0.3">
      <c r="C66" s="36" t="s">
        <v>47</v>
      </c>
      <c r="J66" s="49"/>
    </row>
    <row r="67" spans="2:12" x14ac:dyDescent="0.3">
      <c r="C67" s="36" t="s">
        <v>48</v>
      </c>
      <c r="J67" s="49"/>
    </row>
    <row r="68" spans="2:12" x14ac:dyDescent="0.3">
      <c r="C68" s="36" t="s">
        <v>49</v>
      </c>
      <c r="J68" s="49"/>
    </row>
    <row r="69" spans="2:12" x14ac:dyDescent="0.3">
      <c r="C69" s="36" t="s">
        <v>4</v>
      </c>
      <c r="G69" s="36" t="s">
        <v>5</v>
      </c>
      <c r="H69" s="47">
        <v>35</v>
      </c>
      <c r="I69" s="49">
        <v>0</v>
      </c>
      <c r="J69" s="64">
        <f t="shared" si="0"/>
        <v>0</v>
      </c>
      <c r="K69" s="63">
        <f>I69*1.2</f>
        <v>0</v>
      </c>
      <c r="L69" s="63">
        <f>K69*H69</f>
        <v>0</v>
      </c>
    </row>
    <row r="70" spans="2:12" x14ac:dyDescent="0.3">
      <c r="I70" s="49"/>
      <c r="J70" s="49"/>
    </row>
    <row r="71" spans="2:12" x14ac:dyDescent="0.3">
      <c r="B71" s="36">
        <v>11</v>
      </c>
      <c r="C71" s="36" t="s">
        <v>129</v>
      </c>
      <c r="I71" s="49"/>
      <c r="J71" s="49"/>
    </row>
    <row r="72" spans="2:12" x14ac:dyDescent="0.3">
      <c r="C72" s="36" t="s">
        <v>130</v>
      </c>
      <c r="I72" s="49"/>
      <c r="J72" s="49"/>
    </row>
    <row r="73" spans="2:12" x14ac:dyDescent="0.3">
      <c r="C73" s="36" t="s">
        <v>131</v>
      </c>
      <c r="I73" s="49"/>
      <c r="J73" s="49"/>
    </row>
    <row r="74" spans="2:12" x14ac:dyDescent="0.3">
      <c r="C74" s="36" t="s">
        <v>132</v>
      </c>
      <c r="I74" s="49"/>
      <c r="J74" s="49"/>
    </row>
    <row r="75" spans="2:12" x14ac:dyDescent="0.3">
      <c r="C75" s="36" t="s">
        <v>133</v>
      </c>
      <c r="I75" s="49"/>
      <c r="J75" s="49"/>
    </row>
    <row r="76" spans="2:12" x14ac:dyDescent="0.3">
      <c r="C76" s="36" t="s">
        <v>134</v>
      </c>
      <c r="I76" s="49"/>
      <c r="J76" s="49"/>
    </row>
    <row r="77" spans="2:12" x14ac:dyDescent="0.3">
      <c r="C77" s="36" t="s">
        <v>135</v>
      </c>
      <c r="I77" s="49"/>
      <c r="J77" s="49"/>
    </row>
    <row r="78" spans="2:12" x14ac:dyDescent="0.3">
      <c r="C78" s="36" t="s">
        <v>136</v>
      </c>
      <c r="I78" s="49"/>
      <c r="J78" s="49"/>
    </row>
    <row r="79" spans="2:12" x14ac:dyDescent="0.3">
      <c r="C79" s="36" t="s">
        <v>4</v>
      </c>
      <c r="G79" s="36" t="s">
        <v>5</v>
      </c>
      <c r="H79" s="47">
        <v>150</v>
      </c>
      <c r="I79" s="49">
        <v>0</v>
      </c>
      <c r="J79" s="64">
        <f>H79*I79</f>
        <v>0</v>
      </c>
      <c r="K79" s="63">
        <f>I79*1.2</f>
        <v>0</v>
      </c>
      <c r="L79" s="63">
        <f>K79*H79</f>
        <v>0</v>
      </c>
    </row>
    <row r="80" spans="2:12" x14ac:dyDescent="0.3">
      <c r="J80" s="49"/>
    </row>
    <row r="81" spans="2:12" x14ac:dyDescent="0.3">
      <c r="B81" s="36">
        <v>12</v>
      </c>
      <c r="C81" s="36" t="s">
        <v>46</v>
      </c>
      <c r="J81" s="49"/>
    </row>
    <row r="82" spans="2:12" x14ac:dyDescent="0.3">
      <c r="C82" s="36" t="s">
        <v>50</v>
      </c>
      <c r="J82" s="49"/>
    </row>
    <row r="83" spans="2:12" x14ac:dyDescent="0.3">
      <c r="C83" s="36" t="s">
        <v>51</v>
      </c>
      <c r="J83" s="49"/>
    </row>
    <row r="84" spans="2:12" x14ac:dyDescent="0.3">
      <c r="C84" s="36" t="s">
        <v>52</v>
      </c>
      <c r="J84" s="49"/>
    </row>
    <row r="85" spans="2:12" x14ac:dyDescent="0.3">
      <c r="C85" s="36" t="s">
        <v>17</v>
      </c>
      <c r="G85" s="36" t="s">
        <v>18</v>
      </c>
      <c r="H85" s="47">
        <v>18</v>
      </c>
      <c r="I85" s="49">
        <v>0</v>
      </c>
      <c r="J85" s="64">
        <f t="shared" si="0"/>
        <v>0</v>
      </c>
      <c r="K85" s="63">
        <f>I85*1.2</f>
        <v>0</v>
      </c>
      <c r="L85" s="63">
        <f>K85*H85</f>
        <v>0</v>
      </c>
    </row>
    <row r="86" spans="2:12" x14ac:dyDescent="0.3">
      <c r="J86" s="49"/>
    </row>
    <row r="87" spans="2:12" x14ac:dyDescent="0.3">
      <c r="B87" s="36">
        <v>13</v>
      </c>
      <c r="C87" s="36" t="s">
        <v>46</v>
      </c>
      <c r="J87" s="49"/>
    </row>
    <row r="88" spans="2:12" x14ac:dyDescent="0.3">
      <c r="C88" s="36" t="s">
        <v>53</v>
      </c>
      <c r="J88" s="49"/>
    </row>
    <row r="89" spans="2:12" x14ac:dyDescent="0.3">
      <c r="C89" s="36" t="s">
        <v>54</v>
      </c>
      <c r="J89" s="49"/>
    </row>
    <row r="90" spans="2:12" x14ac:dyDescent="0.3">
      <c r="C90" s="36" t="s">
        <v>55</v>
      </c>
      <c r="J90" s="49"/>
    </row>
    <row r="91" spans="2:12" x14ac:dyDescent="0.3">
      <c r="C91" s="36" t="s">
        <v>17</v>
      </c>
      <c r="G91" s="36" t="s">
        <v>18</v>
      </c>
      <c r="H91" s="47">
        <v>2.5</v>
      </c>
      <c r="I91" s="49">
        <v>0</v>
      </c>
      <c r="J91" s="64">
        <f t="shared" si="0"/>
        <v>0</v>
      </c>
      <c r="K91" s="63">
        <f>I91*1.2</f>
        <v>0</v>
      </c>
      <c r="L91" s="63">
        <f>K91*H91</f>
        <v>0</v>
      </c>
    </row>
    <row r="92" spans="2:12" x14ac:dyDescent="0.3">
      <c r="J92" s="49"/>
    </row>
    <row r="93" spans="2:12" x14ac:dyDescent="0.3">
      <c r="B93" s="36">
        <v>14</v>
      </c>
      <c r="C93" s="36" t="s">
        <v>56</v>
      </c>
      <c r="J93" s="49"/>
    </row>
    <row r="94" spans="2:12" x14ac:dyDescent="0.3">
      <c r="C94" s="36" t="s">
        <v>57</v>
      </c>
      <c r="J94" s="49"/>
    </row>
    <row r="95" spans="2:12" x14ac:dyDescent="0.3">
      <c r="C95" s="36" t="s">
        <v>58</v>
      </c>
      <c r="J95" s="49"/>
    </row>
    <row r="96" spans="2:12" x14ac:dyDescent="0.3">
      <c r="C96" s="36" t="s">
        <v>59</v>
      </c>
      <c r="J96" s="49"/>
    </row>
    <row r="97" spans="2:12" x14ac:dyDescent="0.3">
      <c r="C97" s="36" t="s">
        <v>60</v>
      </c>
      <c r="G97" s="36" t="s">
        <v>91</v>
      </c>
      <c r="H97" s="47">
        <v>3200</v>
      </c>
      <c r="I97" s="49">
        <v>0</v>
      </c>
      <c r="J97" s="64">
        <f t="shared" si="0"/>
        <v>0</v>
      </c>
      <c r="K97" s="63">
        <f>I97*1.2</f>
        <v>0</v>
      </c>
      <c r="L97" s="63">
        <f>K97*H97</f>
        <v>0</v>
      </c>
    </row>
    <row r="98" spans="2:12" x14ac:dyDescent="0.3">
      <c r="H98" s="47"/>
      <c r="I98" s="49"/>
      <c r="J98" s="49"/>
    </row>
    <row r="99" spans="2:12" x14ac:dyDescent="0.3">
      <c r="H99" s="47"/>
      <c r="I99" s="49"/>
      <c r="J99" s="49"/>
    </row>
    <row r="100" spans="2:12" x14ac:dyDescent="0.3">
      <c r="J100" s="49"/>
    </row>
    <row r="101" spans="2:12" x14ac:dyDescent="0.3">
      <c r="B101" s="36">
        <v>15</v>
      </c>
      <c r="C101" s="36" t="s">
        <v>61</v>
      </c>
      <c r="J101" s="49"/>
    </row>
    <row r="102" spans="2:12" x14ac:dyDescent="0.3">
      <c r="C102" s="36" t="s">
        <v>62</v>
      </c>
      <c r="J102" s="49"/>
    </row>
    <row r="103" spans="2:12" x14ac:dyDescent="0.3">
      <c r="C103" s="36" t="s">
        <v>63</v>
      </c>
      <c r="J103" s="49"/>
    </row>
    <row r="104" spans="2:12" x14ac:dyDescent="0.3">
      <c r="C104" s="36" t="s">
        <v>64</v>
      </c>
      <c r="J104" s="49"/>
    </row>
    <row r="105" spans="2:12" x14ac:dyDescent="0.3">
      <c r="C105" s="36" t="s">
        <v>65</v>
      </c>
      <c r="J105" s="49"/>
    </row>
    <row r="106" spans="2:12" x14ac:dyDescent="0.3">
      <c r="C106" s="36" t="s">
        <v>22</v>
      </c>
      <c r="G106" s="36" t="s">
        <v>23</v>
      </c>
      <c r="H106" s="47">
        <v>56</v>
      </c>
      <c r="I106" s="49">
        <v>0</v>
      </c>
      <c r="J106" s="64">
        <f t="shared" ref="J106:J164" si="1">H106*I106</f>
        <v>0</v>
      </c>
      <c r="K106" s="63">
        <f>I106*1.2</f>
        <v>0</v>
      </c>
      <c r="L106" s="63">
        <f>K106*H106</f>
        <v>0</v>
      </c>
    </row>
    <row r="107" spans="2:12" x14ac:dyDescent="0.3">
      <c r="J107" s="49"/>
    </row>
    <row r="108" spans="2:12" x14ac:dyDescent="0.3">
      <c r="B108" s="36">
        <v>16</v>
      </c>
      <c r="C108" s="36" t="s">
        <v>66</v>
      </c>
      <c r="J108" s="49"/>
    </row>
    <row r="109" spans="2:12" x14ac:dyDescent="0.3">
      <c r="C109" s="36" t="s">
        <v>67</v>
      </c>
      <c r="J109" s="49"/>
    </row>
    <row r="110" spans="2:12" x14ac:dyDescent="0.3">
      <c r="C110" s="36" t="s">
        <v>68</v>
      </c>
      <c r="J110" s="49"/>
    </row>
    <row r="111" spans="2:12" x14ac:dyDescent="0.3">
      <c r="C111" s="36" t="s">
        <v>69</v>
      </c>
      <c r="J111" s="49"/>
    </row>
    <row r="112" spans="2:12" x14ac:dyDescent="0.3">
      <c r="C112" s="36" t="s">
        <v>70</v>
      </c>
      <c r="J112" s="49"/>
    </row>
    <row r="113" spans="2:12" x14ac:dyDescent="0.3">
      <c r="C113" s="36" t="s">
        <v>4</v>
      </c>
      <c r="G113" s="36" t="s">
        <v>5</v>
      </c>
      <c r="H113" s="47">
        <v>56</v>
      </c>
      <c r="I113" s="49">
        <v>0</v>
      </c>
      <c r="J113" s="64">
        <f t="shared" si="1"/>
        <v>0</v>
      </c>
      <c r="K113" s="63">
        <f>I113*1.2</f>
        <v>0</v>
      </c>
      <c r="L113" s="63">
        <f>K113*H113</f>
        <v>0</v>
      </c>
    </row>
    <row r="114" spans="2:12" x14ac:dyDescent="0.3">
      <c r="J114" s="49"/>
    </row>
    <row r="115" spans="2:12" x14ac:dyDescent="0.3">
      <c r="C115" s="40" t="s">
        <v>138</v>
      </c>
      <c r="D115" s="40"/>
      <c r="E115" s="40"/>
      <c r="F115" s="40"/>
      <c r="G115" s="40"/>
      <c r="J115" s="64">
        <f>J13+J18+J24+J30+J37+J42+J47+J57+J63+J69+J79+J85+J91+J97+J106+J113</f>
        <v>0</v>
      </c>
      <c r="L115" s="63">
        <f>L13+L18+L24+L30+L37+L42+L47+L57+L63+L69+L79+L85+L91+L97+L106+L113</f>
        <v>0</v>
      </c>
    </row>
    <row r="116" spans="2:12" x14ac:dyDescent="0.3">
      <c r="J116" s="49"/>
    </row>
    <row r="117" spans="2:12" x14ac:dyDescent="0.3">
      <c r="J117" s="49"/>
    </row>
    <row r="118" spans="2:12" x14ac:dyDescent="0.3">
      <c r="J118" s="49"/>
    </row>
    <row r="119" spans="2:12" x14ac:dyDescent="0.3">
      <c r="J119" s="49"/>
    </row>
    <row r="120" spans="2:12" x14ac:dyDescent="0.3">
      <c r="J120" s="49"/>
    </row>
    <row r="121" spans="2:12" x14ac:dyDescent="0.3">
      <c r="B121" s="40" t="s">
        <v>2</v>
      </c>
      <c r="C121" s="40" t="s">
        <v>71</v>
      </c>
      <c r="D121" s="40"/>
      <c r="E121" s="40"/>
      <c r="J121" s="49"/>
    </row>
    <row r="122" spans="2:12" x14ac:dyDescent="0.3">
      <c r="J122" s="49"/>
    </row>
    <row r="123" spans="2:12" x14ac:dyDescent="0.3">
      <c r="B123" s="36">
        <v>1</v>
      </c>
      <c r="C123" s="36" t="s">
        <v>72</v>
      </c>
      <c r="J123" s="49"/>
    </row>
    <row r="124" spans="2:12" x14ac:dyDescent="0.3">
      <c r="C124" s="36" t="s">
        <v>73</v>
      </c>
      <c r="J124" s="49"/>
    </row>
    <row r="125" spans="2:12" x14ac:dyDescent="0.3">
      <c r="C125" s="36" t="s">
        <v>16</v>
      </c>
      <c r="J125" s="49"/>
    </row>
    <row r="126" spans="2:12" x14ac:dyDescent="0.3">
      <c r="C126" s="36" t="s">
        <v>74</v>
      </c>
      <c r="J126" s="49"/>
    </row>
    <row r="127" spans="2:12" x14ac:dyDescent="0.3">
      <c r="C127" s="36" t="s">
        <v>75</v>
      </c>
      <c r="G127" s="36" t="s">
        <v>1</v>
      </c>
      <c r="H127" s="36">
        <v>1</v>
      </c>
      <c r="I127" s="49">
        <v>0</v>
      </c>
      <c r="J127" s="64">
        <f t="shared" si="1"/>
        <v>0</v>
      </c>
      <c r="K127" s="63">
        <f>I127*1.2</f>
        <v>0</v>
      </c>
      <c r="L127" s="63">
        <f>K127*H127</f>
        <v>0</v>
      </c>
    </row>
    <row r="128" spans="2:12" x14ac:dyDescent="0.3">
      <c r="J128" s="49"/>
    </row>
    <row r="129" spans="2:12" x14ac:dyDescent="0.3">
      <c r="B129" s="36">
        <v>2</v>
      </c>
      <c r="C129" s="36" t="s">
        <v>3</v>
      </c>
      <c r="J129" s="49"/>
    </row>
    <row r="130" spans="2:12" x14ac:dyDescent="0.3">
      <c r="C130" s="36" t="s">
        <v>76</v>
      </c>
      <c r="J130" s="49"/>
    </row>
    <row r="131" spans="2:12" x14ac:dyDescent="0.3">
      <c r="C131" s="36" t="s">
        <v>77</v>
      </c>
      <c r="J131" s="49"/>
    </row>
    <row r="132" spans="2:12" x14ac:dyDescent="0.3">
      <c r="C132" s="36" t="s">
        <v>78</v>
      </c>
      <c r="J132" s="49"/>
    </row>
    <row r="133" spans="2:12" x14ac:dyDescent="0.3">
      <c r="C133" s="36" t="s">
        <v>79</v>
      </c>
      <c r="J133" s="49"/>
    </row>
    <row r="134" spans="2:12" x14ac:dyDescent="0.3">
      <c r="C134" s="36" t="s">
        <v>80</v>
      </c>
      <c r="J134" s="49"/>
    </row>
    <row r="135" spans="2:12" x14ac:dyDescent="0.3">
      <c r="C135" s="36" t="s">
        <v>81</v>
      </c>
      <c r="J135" s="49"/>
    </row>
    <row r="136" spans="2:12" x14ac:dyDescent="0.3">
      <c r="C136" s="36" t="s">
        <v>75</v>
      </c>
      <c r="G136" s="36" t="s">
        <v>1</v>
      </c>
      <c r="H136" s="36">
        <v>1</v>
      </c>
      <c r="I136" s="49">
        <v>0</v>
      </c>
      <c r="J136" s="64">
        <f t="shared" si="1"/>
        <v>0</v>
      </c>
      <c r="K136" s="63">
        <f>I136*1.2</f>
        <v>0</v>
      </c>
      <c r="L136" s="63">
        <f>K136*H136</f>
        <v>0</v>
      </c>
    </row>
    <row r="137" spans="2:12" x14ac:dyDescent="0.3">
      <c r="J137" s="49"/>
    </row>
    <row r="138" spans="2:12" x14ac:dyDescent="0.3">
      <c r="B138" s="36">
        <v>3</v>
      </c>
      <c r="C138" s="36" t="s">
        <v>37</v>
      </c>
      <c r="J138" s="49"/>
    </row>
    <row r="139" spans="2:12" x14ac:dyDescent="0.3">
      <c r="C139" s="36" t="s">
        <v>82</v>
      </c>
      <c r="J139" s="49"/>
    </row>
    <row r="140" spans="2:12" x14ac:dyDescent="0.3">
      <c r="C140" s="36" t="s">
        <v>83</v>
      </c>
      <c r="J140" s="49"/>
    </row>
    <row r="141" spans="2:12" x14ac:dyDescent="0.3">
      <c r="C141" s="36" t="s">
        <v>84</v>
      </c>
      <c r="J141" s="49"/>
    </row>
    <row r="142" spans="2:12" x14ac:dyDescent="0.3">
      <c r="C142" s="36" t="s">
        <v>85</v>
      </c>
      <c r="J142" s="49"/>
    </row>
    <row r="143" spans="2:12" x14ac:dyDescent="0.3">
      <c r="C143" s="36" t="s">
        <v>86</v>
      </c>
      <c r="J143" s="49"/>
    </row>
    <row r="144" spans="2:12" x14ac:dyDescent="0.3">
      <c r="C144" s="36" t="s">
        <v>4</v>
      </c>
      <c r="G144" s="36" t="s">
        <v>5</v>
      </c>
      <c r="H144" s="47">
        <v>230</v>
      </c>
      <c r="I144" s="49">
        <v>0</v>
      </c>
      <c r="J144" s="64">
        <f t="shared" si="1"/>
        <v>0</v>
      </c>
      <c r="K144" s="63">
        <f>I144*1.2</f>
        <v>0</v>
      </c>
      <c r="L144" s="63">
        <f>K144*H144</f>
        <v>0</v>
      </c>
    </row>
    <row r="145" spans="2:12" x14ac:dyDescent="0.3">
      <c r="J145" s="49"/>
    </row>
    <row r="146" spans="2:12" x14ac:dyDescent="0.3">
      <c r="B146" s="36">
        <v>4</v>
      </c>
      <c r="C146" s="36" t="s">
        <v>87</v>
      </c>
      <c r="J146" s="49"/>
    </row>
    <row r="147" spans="2:12" x14ac:dyDescent="0.3">
      <c r="C147" s="36" t="s">
        <v>6</v>
      </c>
      <c r="J147" s="49"/>
    </row>
    <row r="148" spans="2:12" x14ac:dyDescent="0.3">
      <c r="C148" s="36" t="s">
        <v>7</v>
      </c>
      <c r="J148" s="49"/>
    </row>
    <row r="149" spans="2:12" x14ac:dyDescent="0.3">
      <c r="C149" s="36" t="s">
        <v>8</v>
      </c>
      <c r="J149" s="49"/>
    </row>
    <row r="150" spans="2:12" x14ac:dyDescent="0.3">
      <c r="C150" s="36" t="s">
        <v>4</v>
      </c>
      <c r="G150" s="36" t="s">
        <v>5</v>
      </c>
      <c r="H150" s="47">
        <v>250</v>
      </c>
      <c r="I150" s="49">
        <v>0</v>
      </c>
      <c r="J150" s="64">
        <f t="shared" si="1"/>
        <v>0</v>
      </c>
      <c r="K150" s="63">
        <f>I150*1.2</f>
        <v>0</v>
      </c>
      <c r="L150" s="63">
        <f>K150*H150</f>
        <v>0</v>
      </c>
    </row>
    <row r="151" spans="2:12" x14ac:dyDescent="0.3">
      <c r="J151" s="49"/>
    </row>
    <row r="152" spans="2:12" x14ac:dyDescent="0.3">
      <c r="B152" s="36">
        <v>5</v>
      </c>
      <c r="C152" s="36" t="s">
        <v>9</v>
      </c>
      <c r="J152" s="49"/>
    </row>
    <row r="153" spans="2:12" x14ac:dyDescent="0.3">
      <c r="C153" s="36" t="s">
        <v>10</v>
      </c>
      <c r="J153" s="49"/>
    </row>
    <row r="154" spans="2:12" x14ac:dyDescent="0.3">
      <c r="C154" s="36" t="s">
        <v>4</v>
      </c>
      <c r="G154" s="36" t="s">
        <v>5</v>
      </c>
      <c r="H154" s="47">
        <v>150</v>
      </c>
      <c r="I154" s="49">
        <v>0</v>
      </c>
      <c r="J154" s="64">
        <f t="shared" si="1"/>
        <v>0</v>
      </c>
      <c r="K154" s="63">
        <f>I154*1.2</f>
        <v>0</v>
      </c>
      <c r="L154" s="63">
        <f>K154*H154</f>
        <v>0</v>
      </c>
    </row>
    <row r="155" spans="2:12" x14ac:dyDescent="0.3">
      <c r="J155" s="49"/>
    </row>
    <row r="156" spans="2:12" x14ac:dyDescent="0.3">
      <c r="B156" s="36">
        <v>6</v>
      </c>
      <c r="C156" s="36" t="s">
        <v>88</v>
      </c>
      <c r="J156" s="49"/>
    </row>
    <row r="157" spans="2:12" x14ac:dyDescent="0.3">
      <c r="C157" s="36" t="s">
        <v>89</v>
      </c>
      <c r="J157" s="49"/>
    </row>
    <row r="158" spans="2:12" x14ac:dyDescent="0.3">
      <c r="C158" s="36" t="s">
        <v>90</v>
      </c>
      <c r="G158" s="36" t="s">
        <v>5</v>
      </c>
      <c r="H158" s="47">
        <v>100</v>
      </c>
      <c r="I158" s="49">
        <v>0</v>
      </c>
      <c r="J158" s="64">
        <f t="shared" si="1"/>
        <v>0</v>
      </c>
      <c r="K158" s="63">
        <f>I158*1.2</f>
        <v>0</v>
      </c>
      <c r="L158" s="63">
        <f>K158*H158</f>
        <v>0</v>
      </c>
    </row>
    <row r="159" spans="2:12" x14ac:dyDescent="0.3">
      <c r="J159" s="49"/>
    </row>
    <row r="160" spans="2:12" x14ac:dyDescent="0.3">
      <c r="B160" s="36">
        <v>7</v>
      </c>
      <c r="C160" s="36" t="s">
        <v>99</v>
      </c>
      <c r="J160" s="49"/>
    </row>
    <row r="161" spans="2:12" x14ac:dyDescent="0.3">
      <c r="C161" s="36" t="s">
        <v>100</v>
      </c>
      <c r="J161" s="49"/>
    </row>
    <row r="162" spans="2:12" x14ac:dyDescent="0.3">
      <c r="C162" s="36" t="s">
        <v>101</v>
      </c>
      <c r="J162" s="49"/>
    </row>
    <row r="163" spans="2:12" x14ac:dyDescent="0.3">
      <c r="C163" s="36" t="s">
        <v>102</v>
      </c>
      <c r="J163" s="49"/>
    </row>
    <row r="164" spans="2:12" x14ac:dyDescent="0.3">
      <c r="C164" s="36" t="s">
        <v>103</v>
      </c>
      <c r="G164" s="36" t="s">
        <v>1</v>
      </c>
      <c r="H164" s="36">
        <v>5</v>
      </c>
      <c r="I164" s="49">
        <v>0</v>
      </c>
      <c r="J164" s="64">
        <f t="shared" si="1"/>
        <v>0</v>
      </c>
      <c r="K164" s="63">
        <f>I164*1.2</f>
        <v>0</v>
      </c>
      <c r="L164" s="63">
        <f>K164*H164</f>
        <v>0</v>
      </c>
    </row>
    <row r="165" spans="2:12" x14ac:dyDescent="0.3">
      <c r="J165" s="49"/>
    </row>
    <row r="166" spans="2:12" x14ac:dyDescent="0.3">
      <c r="B166" s="36">
        <v>8</v>
      </c>
      <c r="C166" s="36" t="s">
        <v>99</v>
      </c>
      <c r="J166" s="49"/>
    </row>
    <row r="167" spans="2:12" x14ac:dyDescent="0.3">
      <c r="C167" s="36" t="s">
        <v>104</v>
      </c>
      <c r="J167" s="49"/>
    </row>
    <row r="168" spans="2:12" x14ac:dyDescent="0.3">
      <c r="C168" s="36" t="s">
        <v>105</v>
      </c>
      <c r="J168" s="49"/>
    </row>
    <row r="169" spans="2:12" x14ac:dyDescent="0.3">
      <c r="C169" s="36" t="s">
        <v>102</v>
      </c>
      <c r="J169" s="49"/>
    </row>
    <row r="170" spans="2:12" x14ac:dyDescent="0.3">
      <c r="C170" s="36" t="s">
        <v>103</v>
      </c>
      <c r="G170" s="36" t="s">
        <v>1</v>
      </c>
      <c r="H170" s="36">
        <v>5</v>
      </c>
      <c r="I170" s="49">
        <v>0</v>
      </c>
      <c r="J170" s="64">
        <f t="shared" ref="J170:J182" si="2">H170*I170</f>
        <v>0</v>
      </c>
      <c r="K170" s="63">
        <f>I170*1.2</f>
        <v>0</v>
      </c>
      <c r="L170" s="63">
        <f>K170*H170</f>
        <v>0</v>
      </c>
    </row>
    <row r="171" spans="2:12" x14ac:dyDescent="0.3">
      <c r="J171" s="49"/>
    </row>
    <row r="172" spans="2:12" x14ac:dyDescent="0.3">
      <c r="B172" s="36">
        <v>9</v>
      </c>
      <c r="C172" s="36" t="s">
        <v>106</v>
      </c>
      <c r="J172" s="49"/>
    </row>
    <row r="173" spans="2:12" x14ac:dyDescent="0.3">
      <c r="C173" s="36" t="s">
        <v>107</v>
      </c>
      <c r="J173" s="49"/>
    </row>
    <row r="174" spans="2:12" x14ac:dyDescent="0.3">
      <c r="C174" s="36" t="s">
        <v>108</v>
      </c>
      <c r="J174" s="49"/>
    </row>
    <row r="175" spans="2:12" x14ac:dyDescent="0.3">
      <c r="C175" s="36" t="s">
        <v>109</v>
      </c>
      <c r="J175" s="49"/>
    </row>
    <row r="176" spans="2:12" x14ac:dyDescent="0.3">
      <c r="C176" s="36" t="s">
        <v>103</v>
      </c>
      <c r="G176" s="36" t="s">
        <v>1</v>
      </c>
      <c r="H176" s="36">
        <v>5</v>
      </c>
      <c r="I176" s="49">
        <v>0</v>
      </c>
      <c r="J176" s="64">
        <f t="shared" si="2"/>
        <v>0</v>
      </c>
      <c r="K176" s="63">
        <f>I176*1.2</f>
        <v>0</v>
      </c>
      <c r="L176" s="63">
        <f>K176*H176</f>
        <v>0</v>
      </c>
    </row>
    <row r="177" spans="2:12" x14ac:dyDescent="0.3">
      <c r="J177" s="49"/>
    </row>
    <row r="178" spans="2:12" x14ac:dyDescent="0.3">
      <c r="B178" s="36">
        <v>10</v>
      </c>
      <c r="C178" s="36" t="s">
        <v>110</v>
      </c>
      <c r="J178" s="49"/>
    </row>
    <row r="179" spans="2:12" x14ac:dyDescent="0.3">
      <c r="C179" s="36" t="s">
        <v>111</v>
      </c>
      <c r="J179" s="49"/>
    </row>
    <row r="180" spans="2:12" x14ac:dyDescent="0.3">
      <c r="C180" s="36" t="s">
        <v>112</v>
      </c>
      <c r="J180" s="49"/>
    </row>
    <row r="181" spans="2:12" x14ac:dyDescent="0.3">
      <c r="C181" s="36" t="s">
        <v>113</v>
      </c>
      <c r="J181" s="49"/>
    </row>
    <row r="182" spans="2:12" x14ac:dyDescent="0.3">
      <c r="C182" s="36" t="s">
        <v>103</v>
      </c>
      <c r="G182" s="36" t="s">
        <v>1</v>
      </c>
      <c r="H182" s="36">
        <v>5</v>
      </c>
      <c r="I182" s="49">
        <v>0</v>
      </c>
      <c r="J182" s="64">
        <f t="shared" si="2"/>
        <v>0</v>
      </c>
      <c r="K182" s="63">
        <f>I182*1.2</f>
        <v>0</v>
      </c>
      <c r="L182" s="63">
        <f>K182*H182</f>
        <v>0</v>
      </c>
    </row>
    <row r="183" spans="2:12" x14ac:dyDescent="0.3">
      <c r="J183" s="49"/>
    </row>
    <row r="184" spans="2:12" x14ac:dyDescent="0.3">
      <c r="B184" s="36">
        <v>11</v>
      </c>
      <c r="C184" s="36" t="s">
        <v>114</v>
      </c>
      <c r="J184" s="49"/>
    </row>
    <row r="185" spans="2:12" x14ac:dyDescent="0.3">
      <c r="C185" s="36" t="s">
        <v>115</v>
      </c>
      <c r="J185" s="49"/>
    </row>
    <row r="186" spans="2:12" x14ac:dyDescent="0.3">
      <c r="C186" s="36" t="s">
        <v>116</v>
      </c>
      <c r="J186" s="49"/>
    </row>
    <row r="187" spans="2:12" x14ac:dyDescent="0.3">
      <c r="C187" s="36" t="s">
        <v>117</v>
      </c>
      <c r="J187" s="49"/>
    </row>
    <row r="188" spans="2:12" x14ac:dyDescent="0.3">
      <c r="C188" s="36" t="s">
        <v>118</v>
      </c>
      <c r="J188" s="49"/>
    </row>
    <row r="189" spans="2:12" x14ac:dyDescent="0.3">
      <c r="C189" s="36" t="s">
        <v>119</v>
      </c>
      <c r="J189" s="49"/>
    </row>
    <row r="190" spans="2:12" x14ac:dyDescent="0.3">
      <c r="C190" s="36" t="s">
        <v>120</v>
      </c>
      <c r="J190" s="49"/>
    </row>
    <row r="191" spans="2:12" x14ac:dyDescent="0.3">
      <c r="C191" s="36" t="s">
        <v>121</v>
      </c>
      <c r="J191" s="49"/>
    </row>
    <row r="192" spans="2:12" x14ac:dyDescent="0.3">
      <c r="C192" s="36" t="s">
        <v>122</v>
      </c>
      <c r="J192" s="49"/>
    </row>
    <row r="193" spans="2:12" x14ac:dyDescent="0.3">
      <c r="C193" s="36" t="s">
        <v>139</v>
      </c>
      <c r="G193" s="36" t="s">
        <v>123</v>
      </c>
      <c r="H193" s="36">
        <v>1</v>
      </c>
      <c r="I193" s="49">
        <v>0</v>
      </c>
      <c r="J193" s="64">
        <f>H193*I193</f>
        <v>0</v>
      </c>
      <c r="K193" s="42">
        <v>0</v>
      </c>
      <c r="L193" s="42">
        <v>0</v>
      </c>
    </row>
    <row r="194" spans="2:12" x14ac:dyDescent="0.3">
      <c r="I194" s="49"/>
      <c r="J194" s="49"/>
    </row>
    <row r="195" spans="2:12" x14ac:dyDescent="0.3">
      <c r="C195" s="40" t="s">
        <v>124</v>
      </c>
      <c r="D195" s="40"/>
      <c r="E195" s="40"/>
      <c r="F195" s="40"/>
      <c r="J195" s="63">
        <f>J127+J136+J144+J150+J154+J158+J164+J170+J176+J182+J193</f>
        <v>0</v>
      </c>
      <c r="L195" s="63">
        <f>L127+L136+L144+L150+L154+L158+L164+L170+L176+L182+L193</f>
        <v>0</v>
      </c>
    </row>
    <row r="196" spans="2:12" x14ac:dyDescent="0.3">
      <c r="E196" s="40" t="s">
        <v>96</v>
      </c>
      <c r="F196" s="40"/>
      <c r="G196" s="40"/>
    </row>
    <row r="198" spans="2:12" x14ac:dyDescent="0.3">
      <c r="B198" s="40" t="s">
        <v>0</v>
      </c>
      <c r="C198" s="40" t="s">
        <v>97</v>
      </c>
      <c r="D198" s="40"/>
      <c r="E198" s="40"/>
      <c r="F198" s="40"/>
      <c r="G198" s="40"/>
      <c r="J198" s="63">
        <f>J115</f>
        <v>0</v>
      </c>
      <c r="L198" s="63">
        <f>L115</f>
        <v>0</v>
      </c>
    </row>
    <row r="199" spans="2:12" x14ac:dyDescent="0.3">
      <c r="B199" s="40" t="s">
        <v>2</v>
      </c>
      <c r="C199" s="40" t="s">
        <v>98</v>
      </c>
      <c r="D199" s="40"/>
      <c r="E199" s="40"/>
      <c r="J199" s="63">
        <f>J195</f>
        <v>0</v>
      </c>
      <c r="L199" s="63">
        <f>L195</f>
        <v>0</v>
      </c>
    </row>
    <row r="200" spans="2:12" x14ac:dyDescent="0.3">
      <c r="E200" s="40" t="s">
        <v>497</v>
      </c>
      <c r="F200" s="40"/>
      <c r="G200" s="40"/>
      <c r="J200" s="63">
        <f>SUM(J198:J199)</f>
        <v>0</v>
      </c>
      <c r="L200" s="63">
        <f>SUM(L198:L199)</f>
        <v>0</v>
      </c>
    </row>
  </sheetData>
  <sheetProtection password="CF47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9"/>
  <sheetViews>
    <sheetView workbookViewId="0">
      <selection activeCell="L146" sqref="L146"/>
    </sheetView>
  </sheetViews>
  <sheetFormatPr defaultColWidth="9.109375" defaultRowHeight="14.4" x14ac:dyDescent="0.3"/>
  <cols>
    <col min="1" max="1" width="5.88671875" style="36" customWidth="1"/>
    <col min="2" max="2" width="3.88671875" style="36" customWidth="1"/>
    <col min="3" max="5" width="9.109375" style="36"/>
    <col min="6" max="6" width="11.33203125" style="36" customWidth="1"/>
    <col min="7" max="7" width="7" style="36" customWidth="1"/>
    <col min="8" max="8" width="8.109375" style="36" customWidth="1"/>
    <col min="9" max="12" width="11.6640625" style="41" customWidth="1"/>
    <col min="13" max="16384" width="9.109375" style="36"/>
  </cols>
  <sheetData>
    <row r="2" spans="2:12" x14ac:dyDescent="0.3">
      <c r="B2" s="40" t="s">
        <v>140</v>
      </c>
      <c r="C2" s="40" t="s">
        <v>474</v>
      </c>
      <c r="D2" s="40"/>
      <c r="E2" s="40"/>
      <c r="F2" s="40"/>
    </row>
    <row r="4" spans="2:12" x14ac:dyDescent="0.3">
      <c r="B4" s="40" t="s">
        <v>141</v>
      </c>
      <c r="C4" s="40"/>
      <c r="D4" s="40"/>
      <c r="E4" s="40"/>
    </row>
    <row r="5" spans="2:12" ht="27.75" customHeight="1" x14ac:dyDescent="0.3">
      <c r="G5" s="45" t="s">
        <v>92</v>
      </c>
      <c r="H5" s="45" t="s">
        <v>493</v>
      </c>
      <c r="I5" s="46" t="s">
        <v>492</v>
      </c>
      <c r="J5" s="46" t="s">
        <v>494</v>
      </c>
      <c r="K5" s="46" t="s">
        <v>495</v>
      </c>
      <c r="L5" s="46" t="s">
        <v>496</v>
      </c>
    </row>
    <row r="6" spans="2:12" x14ac:dyDescent="0.3">
      <c r="B6" s="36">
        <v>1</v>
      </c>
      <c r="C6" s="36" t="s">
        <v>142</v>
      </c>
    </row>
    <row r="7" spans="2:12" x14ac:dyDescent="0.3">
      <c r="C7" s="36" t="s">
        <v>143</v>
      </c>
    </row>
    <row r="8" spans="2:12" x14ac:dyDescent="0.3">
      <c r="C8" s="36" t="s">
        <v>144</v>
      </c>
    </row>
    <row r="9" spans="2:12" x14ac:dyDescent="0.3">
      <c r="C9" s="36" t="s">
        <v>145</v>
      </c>
    </row>
    <row r="10" spans="2:12" x14ac:dyDescent="0.3">
      <c r="C10" s="36" t="s">
        <v>4</v>
      </c>
      <c r="G10" s="36" t="s">
        <v>5</v>
      </c>
      <c r="H10" s="47">
        <v>250</v>
      </c>
      <c r="I10" s="44">
        <v>0</v>
      </c>
      <c r="J10" s="62">
        <f>H10*I10</f>
        <v>0</v>
      </c>
      <c r="K10" s="61">
        <f>I10*1.2</f>
        <v>0</v>
      </c>
      <c r="L10" s="61">
        <f>K10*H10</f>
        <v>0</v>
      </c>
    </row>
    <row r="11" spans="2:12" x14ac:dyDescent="0.3">
      <c r="J11" s="44"/>
    </row>
    <row r="12" spans="2:12" x14ac:dyDescent="0.3">
      <c r="B12" s="36">
        <v>2</v>
      </c>
      <c r="C12" s="36" t="s">
        <v>146</v>
      </c>
      <c r="J12" s="44"/>
    </row>
    <row r="13" spans="2:12" x14ac:dyDescent="0.3">
      <c r="C13" s="36" t="s">
        <v>147</v>
      </c>
      <c r="J13" s="44"/>
    </row>
    <row r="14" spans="2:12" x14ac:dyDescent="0.3">
      <c r="C14" s="36" t="s">
        <v>148</v>
      </c>
      <c r="J14" s="44"/>
    </row>
    <row r="15" spans="2:12" x14ac:dyDescent="0.3">
      <c r="C15" s="36" t="s">
        <v>4</v>
      </c>
      <c r="G15" s="36" t="s">
        <v>5</v>
      </c>
      <c r="H15" s="47">
        <v>100</v>
      </c>
      <c r="I15" s="44">
        <v>0</v>
      </c>
      <c r="J15" s="62">
        <f t="shared" ref="J15:J63" si="0">H15*I15</f>
        <v>0</v>
      </c>
      <c r="K15" s="61">
        <f>I15*1.2</f>
        <v>0</v>
      </c>
      <c r="L15" s="61">
        <f>K15*H15</f>
        <v>0</v>
      </c>
    </row>
    <row r="16" spans="2:12" x14ac:dyDescent="0.3">
      <c r="J16" s="44"/>
    </row>
    <row r="17" spans="2:12" x14ac:dyDescent="0.3">
      <c r="B17" s="36">
        <v>3</v>
      </c>
      <c r="C17" s="36" t="s">
        <v>149</v>
      </c>
      <c r="J17" s="44"/>
    </row>
    <row r="18" spans="2:12" x14ac:dyDescent="0.3">
      <c r="C18" s="36" t="s">
        <v>150</v>
      </c>
      <c r="J18" s="44"/>
    </row>
    <row r="19" spans="2:12" x14ac:dyDescent="0.3">
      <c r="C19" s="36" t="s">
        <v>4</v>
      </c>
      <c r="G19" s="36" t="s">
        <v>5</v>
      </c>
      <c r="H19" s="47">
        <v>100</v>
      </c>
      <c r="I19" s="44">
        <v>0</v>
      </c>
      <c r="J19" s="62">
        <f t="shared" si="0"/>
        <v>0</v>
      </c>
      <c r="K19" s="61">
        <f>I19*1.2</f>
        <v>0</v>
      </c>
      <c r="L19" s="61">
        <f>K19*H19</f>
        <v>0</v>
      </c>
    </row>
    <row r="20" spans="2:12" x14ac:dyDescent="0.3">
      <c r="J20" s="44"/>
    </row>
    <row r="21" spans="2:12" x14ac:dyDescent="0.3">
      <c r="B21" s="36">
        <v>4</v>
      </c>
      <c r="C21" s="36" t="s">
        <v>151</v>
      </c>
      <c r="J21" s="44"/>
    </row>
    <row r="22" spans="2:12" x14ac:dyDescent="0.3">
      <c r="C22" s="36" t="s">
        <v>73</v>
      </c>
      <c r="J22" s="44"/>
    </row>
    <row r="23" spans="2:12" x14ac:dyDescent="0.3">
      <c r="C23" s="36" t="s">
        <v>152</v>
      </c>
      <c r="J23" s="44"/>
    </row>
    <row r="24" spans="2:12" x14ac:dyDescent="0.3">
      <c r="C24" s="36" t="s">
        <v>103</v>
      </c>
      <c r="J24" s="44"/>
    </row>
    <row r="25" spans="2:12" x14ac:dyDescent="0.3">
      <c r="C25" s="36" t="s">
        <v>153</v>
      </c>
      <c r="G25" s="36" t="s">
        <v>1</v>
      </c>
      <c r="H25" s="36">
        <v>5</v>
      </c>
      <c r="I25" s="44">
        <v>0</v>
      </c>
      <c r="J25" s="62">
        <f t="shared" si="0"/>
        <v>0</v>
      </c>
      <c r="K25" s="61">
        <f>I25*1.2</f>
        <v>0</v>
      </c>
      <c r="L25" s="61">
        <f>K25*H25</f>
        <v>0</v>
      </c>
    </row>
    <row r="26" spans="2:12" x14ac:dyDescent="0.3">
      <c r="C26" s="36" t="s">
        <v>154</v>
      </c>
      <c r="G26" s="36" t="s">
        <v>1</v>
      </c>
      <c r="H26" s="36">
        <v>5</v>
      </c>
      <c r="I26" s="44">
        <v>0</v>
      </c>
      <c r="J26" s="62">
        <f t="shared" si="0"/>
        <v>0</v>
      </c>
      <c r="K26" s="61">
        <f>I26*1.2</f>
        <v>0</v>
      </c>
      <c r="L26" s="61">
        <f>K26*H26</f>
        <v>0</v>
      </c>
    </row>
    <row r="27" spans="2:12" x14ac:dyDescent="0.3">
      <c r="J27" s="44"/>
    </row>
    <row r="28" spans="2:12" x14ac:dyDescent="0.3">
      <c r="B28" s="36">
        <v>5</v>
      </c>
      <c r="C28" s="36" t="s">
        <v>155</v>
      </c>
      <c r="J28" s="44"/>
    </row>
    <row r="29" spans="2:12" x14ac:dyDescent="0.3">
      <c r="C29" s="36" t="s">
        <v>156</v>
      </c>
      <c r="J29" s="44"/>
    </row>
    <row r="30" spans="2:12" x14ac:dyDescent="0.3">
      <c r="C30" s="36" t="s">
        <v>157</v>
      </c>
      <c r="J30" s="44"/>
    </row>
    <row r="31" spans="2:12" x14ac:dyDescent="0.3">
      <c r="C31" s="36" t="s">
        <v>4</v>
      </c>
      <c r="G31" s="36" t="s">
        <v>5</v>
      </c>
      <c r="H31" s="47">
        <v>30</v>
      </c>
      <c r="I31" s="44">
        <v>0</v>
      </c>
      <c r="J31" s="62">
        <f t="shared" si="0"/>
        <v>0</v>
      </c>
      <c r="K31" s="61">
        <f>I31*1.2</f>
        <v>0</v>
      </c>
      <c r="L31" s="61">
        <f>K31*H31</f>
        <v>0</v>
      </c>
    </row>
    <row r="32" spans="2:12" x14ac:dyDescent="0.3">
      <c r="J32" s="44"/>
    </row>
    <row r="33" spans="2:12" x14ac:dyDescent="0.3">
      <c r="B33" s="36">
        <v>7</v>
      </c>
      <c r="C33" s="36" t="s">
        <v>158</v>
      </c>
      <c r="J33" s="44"/>
    </row>
    <row r="34" spans="2:12" x14ac:dyDescent="0.3">
      <c r="C34" s="36" t="s">
        <v>159</v>
      </c>
      <c r="J34" s="44"/>
    </row>
    <row r="35" spans="2:12" x14ac:dyDescent="0.3">
      <c r="C35" s="36" t="s">
        <v>160</v>
      </c>
      <c r="J35" s="44"/>
    </row>
    <row r="36" spans="2:12" x14ac:dyDescent="0.3">
      <c r="C36" s="36" t="s">
        <v>161</v>
      </c>
      <c r="J36" s="44"/>
    </row>
    <row r="37" spans="2:12" x14ac:dyDescent="0.3">
      <c r="C37" s="36" t="s">
        <v>4</v>
      </c>
      <c r="G37" s="36" t="s">
        <v>5</v>
      </c>
      <c r="H37" s="47">
        <v>30</v>
      </c>
      <c r="I37" s="44">
        <v>0</v>
      </c>
      <c r="J37" s="62">
        <f t="shared" si="0"/>
        <v>0</v>
      </c>
      <c r="K37" s="61">
        <f>I37*1.2</f>
        <v>0</v>
      </c>
      <c r="L37" s="61">
        <f>K37*H37</f>
        <v>0</v>
      </c>
    </row>
    <row r="38" spans="2:12" x14ac:dyDescent="0.3">
      <c r="J38" s="44"/>
    </row>
    <row r="39" spans="2:12" x14ac:dyDescent="0.3">
      <c r="B39" s="36">
        <v>8</v>
      </c>
      <c r="C39" s="36" t="s">
        <v>162</v>
      </c>
      <c r="J39" s="44"/>
    </row>
    <row r="40" spans="2:12" x14ac:dyDescent="0.3">
      <c r="C40" s="36" t="s">
        <v>163</v>
      </c>
      <c r="J40" s="44"/>
    </row>
    <row r="41" spans="2:12" x14ac:dyDescent="0.3">
      <c r="C41" s="36" t="s">
        <v>164</v>
      </c>
      <c r="J41" s="44"/>
    </row>
    <row r="42" spans="2:12" x14ac:dyDescent="0.3">
      <c r="C42" s="36" t="s">
        <v>165</v>
      </c>
      <c r="J42" s="44"/>
    </row>
    <row r="43" spans="2:12" x14ac:dyDescent="0.3">
      <c r="C43" s="36" t="s">
        <v>4</v>
      </c>
      <c r="G43" s="36" t="s">
        <v>5</v>
      </c>
      <c r="H43" s="47">
        <v>13.5</v>
      </c>
      <c r="I43" s="44">
        <v>0</v>
      </c>
      <c r="J43" s="62">
        <f t="shared" si="0"/>
        <v>0</v>
      </c>
      <c r="K43" s="61">
        <f>I43*1.2</f>
        <v>0</v>
      </c>
      <c r="L43" s="61">
        <f>K43*H43</f>
        <v>0</v>
      </c>
    </row>
    <row r="44" spans="2:12" x14ac:dyDescent="0.3">
      <c r="J44" s="44"/>
    </row>
    <row r="45" spans="2:12" x14ac:dyDescent="0.3">
      <c r="B45" s="36">
        <v>9</v>
      </c>
      <c r="C45" s="36" t="s">
        <v>166</v>
      </c>
      <c r="J45" s="44"/>
    </row>
    <row r="46" spans="2:12" x14ac:dyDescent="0.3">
      <c r="C46" s="36" t="s">
        <v>167</v>
      </c>
      <c r="J46" s="44"/>
    </row>
    <row r="47" spans="2:12" x14ac:dyDescent="0.3">
      <c r="C47" s="36" t="s">
        <v>168</v>
      </c>
      <c r="J47" s="44"/>
    </row>
    <row r="48" spans="2:12" x14ac:dyDescent="0.3">
      <c r="C48" s="36" t="s">
        <v>169</v>
      </c>
      <c r="J48" s="44"/>
    </row>
    <row r="49" spans="2:12" x14ac:dyDescent="0.3">
      <c r="C49" s="36" t="s">
        <v>4</v>
      </c>
      <c r="G49" s="36" t="s">
        <v>5</v>
      </c>
      <c r="H49" s="47">
        <v>185</v>
      </c>
      <c r="I49" s="44">
        <v>0</v>
      </c>
      <c r="J49" s="62">
        <f t="shared" si="0"/>
        <v>0</v>
      </c>
      <c r="K49" s="61">
        <f>I49*1.2</f>
        <v>0</v>
      </c>
      <c r="L49" s="61">
        <f>K49*H49</f>
        <v>0</v>
      </c>
    </row>
    <row r="50" spans="2:12" x14ac:dyDescent="0.3">
      <c r="C50" s="40" t="s">
        <v>170</v>
      </c>
      <c r="D50" s="40"/>
      <c r="E50" s="40"/>
      <c r="F50" s="40"/>
      <c r="J50" s="62">
        <f>SUM(J10:J49)</f>
        <v>0</v>
      </c>
      <c r="L50" s="61">
        <f>SUM(L10:L49)</f>
        <v>0</v>
      </c>
    </row>
    <row r="51" spans="2:12" x14ac:dyDescent="0.3">
      <c r="J51" s="44"/>
    </row>
    <row r="52" spans="2:12" x14ac:dyDescent="0.3">
      <c r="B52" s="40" t="s">
        <v>2</v>
      </c>
      <c r="C52" s="40" t="s">
        <v>171</v>
      </c>
      <c r="D52" s="40"/>
      <c r="J52" s="44"/>
    </row>
    <row r="53" spans="2:12" x14ac:dyDescent="0.3">
      <c r="J53" s="44"/>
    </row>
    <row r="54" spans="2:12" x14ac:dyDescent="0.3">
      <c r="B54" s="36">
        <v>1</v>
      </c>
      <c r="C54" s="36" t="s">
        <v>172</v>
      </c>
      <c r="J54" s="44"/>
    </row>
    <row r="55" spans="2:12" x14ac:dyDescent="0.3">
      <c r="C55" s="36" t="s">
        <v>173</v>
      </c>
      <c r="J55" s="44"/>
    </row>
    <row r="56" spans="2:12" x14ac:dyDescent="0.3">
      <c r="C56" s="36" t="s">
        <v>174</v>
      </c>
      <c r="J56" s="44"/>
    </row>
    <row r="57" spans="2:12" x14ac:dyDescent="0.3">
      <c r="C57" s="36" t="s">
        <v>175</v>
      </c>
      <c r="J57" s="44"/>
    </row>
    <row r="58" spans="2:12" x14ac:dyDescent="0.3">
      <c r="C58" s="36" t="s">
        <v>4</v>
      </c>
      <c r="G58" s="36" t="s">
        <v>5</v>
      </c>
      <c r="H58" s="47">
        <v>15</v>
      </c>
      <c r="I58" s="44">
        <v>0</v>
      </c>
      <c r="J58" s="62">
        <f t="shared" si="0"/>
        <v>0</v>
      </c>
      <c r="K58" s="61">
        <f>I58*1.2</f>
        <v>0</v>
      </c>
      <c r="L58" s="61">
        <f>K58*H58</f>
        <v>0</v>
      </c>
    </row>
    <row r="59" spans="2:12" x14ac:dyDescent="0.3">
      <c r="J59" s="44"/>
    </row>
    <row r="60" spans="2:12" x14ac:dyDescent="0.3">
      <c r="B60" s="36">
        <v>2</v>
      </c>
      <c r="C60" s="36" t="s">
        <v>176</v>
      </c>
      <c r="J60" s="44"/>
    </row>
    <row r="61" spans="2:12" x14ac:dyDescent="0.3">
      <c r="C61" s="36" t="s">
        <v>177</v>
      </c>
      <c r="J61" s="44"/>
    </row>
    <row r="62" spans="2:12" x14ac:dyDescent="0.3">
      <c r="C62" s="36" t="s">
        <v>178</v>
      </c>
      <c r="J62" s="44"/>
    </row>
    <row r="63" spans="2:12" x14ac:dyDescent="0.3">
      <c r="C63" s="36" t="s">
        <v>4</v>
      </c>
      <c r="G63" s="36" t="s">
        <v>5</v>
      </c>
      <c r="H63" s="47">
        <v>30</v>
      </c>
      <c r="I63" s="44">
        <v>0</v>
      </c>
      <c r="J63" s="62">
        <f t="shared" si="0"/>
        <v>0</v>
      </c>
      <c r="K63" s="61">
        <f>I63*1.2</f>
        <v>0</v>
      </c>
      <c r="L63" s="61">
        <f>K63*H63</f>
        <v>0</v>
      </c>
    </row>
    <row r="64" spans="2:12" x14ac:dyDescent="0.3">
      <c r="J64" s="44"/>
    </row>
    <row r="65" spans="2:12" x14ac:dyDescent="0.3">
      <c r="C65" s="40" t="s">
        <v>179</v>
      </c>
      <c r="D65" s="40"/>
      <c r="E65" s="40"/>
      <c r="J65" s="62">
        <f>SUM(J51:J64)</f>
        <v>0</v>
      </c>
      <c r="L65" s="61">
        <f>SUM(L58:L64)</f>
        <v>0</v>
      </c>
    </row>
    <row r="66" spans="2:12" x14ac:dyDescent="0.3">
      <c r="J66" s="44"/>
    </row>
    <row r="67" spans="2:12" x14ac:dyDescent="0.3">
      <c r="B67" s="40" t="s">
        <v>180</v>
      </c>
      <c r="C67" s="40" t="s">
        <v>181</v>
      </c>
      <c r="D67" s="40"/>
      <c r="E67" s="40"/>
      <c r="J67" s="44"/>
    </row>
    <row r="68" spans="2:12" x14ac:dyDescent="0.3">
      <c r="J68" s="44"/>
    </row>
    <row r="69" spans="2:12" x14ac:dyDescent="0.3">
      <c r="B69" s="36">
        <v>1</v>
      </c>
      <c r="C69" s="36" t="s">
        <v>3</v>
      </c>
      <c r="J69" s="44"/>
    </row>
    <row r="70" spans="2:12" x14ac:dyDescent="0.3">
      <c r="C70" s="36" t="s">
        <v>182</v>
      </c>
      <c r="J70" s="44"/>
    </row>
    <row r="71" spans="2:12" x14ac:dyDescent="0.3">
      <c r="C71" s="36" t="s">
        <v>183</v>
      </c>
      <c r="J71" s="44"/>
    </row>
    <row r="72" spans="2:12" x14ac:dyDescent="0.3">
      <c r="C72" s="36" t="s">
        <v>184</v>
      </c>
      <c r="J72" s="44"/>
    </row>
    <row r="73" spans="2:12" x14ac:dyDescent="0.3">
      <c r="C73" s="36" t="s">
        <v>185</v>
      </c>
      <c r="J73" s="44"/>
    </row>
    <row r="74" spans="2:12" x14ac:dyDescent="0.3">
      <c r="C74" s="36" t="s">
        <v>186</v>
      </c>
      <c r="J74" s="44"/>
    </row>
    <row r="75" spans="2:12" x14ac:dyDescent="0.3">
      <c r="C75" s="36" t="s">
        <v>187</v>
      </c>
      <c r="J75" s="44"/>
    </row>
    <row r="76" spans="2:12" x14ac:dyDescent="0.3">
      <c r="C76" s="36" t="s">
        <v>188</v>
      </c>
      <c r="J76" s="44"/>
    </row>
    <row r="77" spans="2:12" x14ac:dyDescent="0.3">
      <c r="C77" s="36" t="s">
        <v>189</v>
      </c>
      <c r="G77" s="36" t="s">
        <v>1</v>
      </c>
      <c r="H77" s="36">
        <v>2</v>
      </c>
      <c r="I77" s="44">
        <v>0</v>
      </c>
      <c r="J77" s="62">
        <f t="shared" ref="J77:J114" si="1">H77*I77</f>
        <v>0</v>
      </c>
      <c r="K77" s="61">
        <f t="shared" ref="K77:K82" si="2">I77*1.2</f>
        <v>0</v>
      </c>
      <c r="L77" s="61">
        <f t="shared" ref="L77:L82" si="3">K77*H77</f>
        <v>0</v>
      </c>
    </row>
    <row r="78" spans="2:12" x14ac:dyDescent="0.3">
      <c r="C78" s="36" t="s">
        <v>190</v>
      </c>
      <c r="G78" s="36" t="s">
        <v>1</v>
      </c>
      <c r="H78" s="36">
        <v>1</v>
      </c>
      <c r="I78" s="44">
        <v>0</v>
      </c>
      <c r="J78" s="62">
        <f t="shared" si="1"/>
        <v>0</v>
      </c>
      <c r="K78" s="61">
        <f t="shared" si="2"/>
        <v>0</v>
      </c>
      <c r="L78" s="61">
        <f t="shared" si="3"/>
        <v>0</v>
      </c>
    </row>
    <row r="79" spans="2:12" x14ac:dyDescent="0.3">
      <c r="C79" s="36" t="s">
        <v>191</v>
      </c>
      <c r="G79" s="36" t="s">
        <v>1</v>
      </c>
      <c r="H79" s="36">
        <v>3</v>
      </c>
      <c r="I79" s="44">
        <v>0</v>
      </c>
      <c r="J79" s="62">
        <f t="shared" si="1"/>
        <v>0</v>
      </c>
      <c r="K79" s="61">
        <f t="shared" si="2"/>
        <v>0</v>
      </c>
      <c r="L79" s="61">
        <f t="shared" si="3"/>
        <v>0</v>
      </c>
    </row>
    <row r="80" spans="2:12" x14ac:dyDescent="0.3">
      <c r="C80" s="36" t="s">
        <v>192</v>
      </c>
      <c r="G80" s="36" t="s">
        <v>1</v>
      </c>
      <c r="H80" s="36">
        <v>1</v>
      </c>
      <c r="I80" s="44">
        <v>0</v>
      </c>
      <c r="J80" s="62">
        <f t="shared" si="1"/>
        <v>0</v>
      </c>
      <c r="K80" s="61">
        <f t="shared" si="2"/>
        <v>0</v>
      </c>
      <c r="L80" s="61">
        <f t="shared" si="3"/>
        <v>0</v>
      </c>
    </row>
    <row r="81" spans="2:12" x14ac:dyDescent="0.3">
      <c r="C81" s="36" t="s">
        <v>193</v>
      </c>
      <c r="G81" s="36" t="s">
        <v>1</v>
      </c>
      <c r="H81" s="36">
        <v>2</v>
      </c>
      <c r="I81" s="44">
        <v>0</v>
      </c>
      <c r="J81" s="62">
        <f t="shared" si="1"/>
        <v>0</v>
      </c>
      <c r="K81" s="61">
        <f t="shared" si="2"/>
        <v>0</v>
      </c>
      <c r="L81" s="61">
        <f t="shared" si="3"/>
        <v>0</v>
      </c>
    </row>
    <row r="82" spans="2:12" x14ac:dyDescent="0.3">
      <c r="C82" s="36" t="s">
        <v>194</v>
      </c>
      <c r="G82" s="36" t="s">
        <v>1</v>
      </c>
      <c r="H82" s="36">
        <v>1</v>
      </c>
      <c r="I82" s="44">
        <v>0</v>
      </c>
      <c r="J82" s="62">
        <f t="shared" si="1"/>
        <v>0</v>
      </c>
      <c r="K82" s="61">
        <f t="shared" si="2"/>
        <v>0</v>
      </c>
      <c r="L82" s="61">
        <f t="shared" si="3"/>
        <v>0</v>
      </c>
    </row>
    <row r="83" spans="2:12" x14ac:dyDescent="0.3">
      <c r="J83" s="44"/>
    </row>
    <row r="84" spans="2:12" x14ac:dyDescent="0.3">
      <c r="J84" s="44"/>
    </row>
    <row r="85" spans="2:12" x14ac:dyDescent="0.3">
      <c r="B85" s="36">
        <v>2</v>
      </c>
      <c r="C85" s="36" t="s">
        <v>195</v>
      </c>
      <c r="J85" s="44"/>
    </row>
    <row r="86" spans="2:12" x14ac:dyDescent="0.3">
      <c r="C86" s="36" t="s">
        <v>196</v>
      </c>
      <c r="J86" s="44"/>
    </row>
    <row r="87" spans="2:12" x14ac:dyDescent="0.3">
      <c r="C87" s="36" t="s">
        <v>197</v>
      </c>
      <c r="J87" s="44"/>
    </row>
    <row r="88" spans="2:12" x14ac:dyDescent="0.3">
      <c r="C88" s="36" t="s">
        <v>10</v>
      </c>
      <c r="J88" s="44"/>
    </row>
    <row r="89" spans="2:12" x14ac:dyDescent="0.3">
      <c r="C89" s="36" t="s">
        <v>198</v>
      </c>
      <c r="J89" s="44"/>
    </row>
    <row r="90" spans="2:12" x14ac:dyDescent="0.3">
      <c r="C90" s="36" t="s">
        <v>199</v>
      </c>
      <c r="G90" s="36" t="s">
        <v>1</v>
      </c>
      <c r="H90" s="36">
        <v>1</v>
      </c>
      <c r="I90" s="44">
        <v>0</v>
      </c>
      <c r="J90" s="62">
        <f t="shared" si="1"/>
        <v>0</v>
      </c>
      <c r="K90" s="61">
        <f t="shared" ref="K90:K95" si="4">I90*1.2</f>
        <v>0</v>
      </c>
      <c r="L90" s="61">
        <f t="shared" ref="L90:L95" si="5">K90*H90</f>
        <v>0</v>
      </c>
    </row>
    <row r="91" spans="2:12" x14ac:dyDescent="0.3">
      <c r="C91" s="36" t="s">
        <v>200</v>
      </c>
      <c r="G91" s="36" t="s">
        <v>1</v>
      </c>
      <c r="H91" s="36">
        <v>1</v>
      </c>
      <c r="I91" s="44">
        <v>0</v>
      </c>
      <c r="J91" s="62">
        <f t="shared" si="1"/>
        <v>0</v>
      </c>
      <c r="K91" s="61">
        <f t="shared" si="4"/>
        <v>0</v>
      </c>
      <c r="L91" s="61">
        <f t="shared" si="5"/>
        <v>0</v>
      </c>
    </row>
    <row r="92" spans="2:12" x14ac:dyDescent="0.3">
      <c r="C92" s="36" t="s">
        <v>201</v>
      </c>
      <c r="G92" s="36" t="s">
        <v>1</v>
      </c>
      <c r="H92" s="36">
        <v>1</v>
      </c>
      <c r="I92" s="44">
        <v>0</v>
      </c>
      <c r="J92" s="62">
        <f t="shared" si="1"/>
        <v>0</v>
      </c>
      <c r="K92" s="61">
        <f t="shared" si="4"/>
        <v>0</v>
      </c>
      <c r="L92" s="61">
        <f t="shared" si="5"/>
        <v>0</v>
      </c>
    </row>
    <row r="93" spans="2:12" x14ac:dyDescent="0.3">
      <c r="C93" s="36" t="s">
        <v>202</v>
      </c>
      <c r="G93" s="36" t="s">
        <v>1</v>
      </c>
      <c r="H93" s="36">
        <v>1</v>
      </c>
      <c r="I93" s="44">
        <v>0</v>
      </c>
      <c r="J93" s="62">
        <f t="shared" si="1"/>
        <v>0</v>
      </c>
      <c r="K93" s="61">
        <f t="shared" si="4"/>
        <v>0</v>
      </c>
      <c r="L93" s="61">
        <f t="shared" si="5"/>
        <v>0</v>
      </c>
    </row>
    <row r="94" spans="2:12" x14ac:dyDescent="0.3">
      <c r="C94" s="36" t="s">
        <v>203</v>
      </c>
      <c r="G94" s="36" t="s">
        <v>1</v>
      </c>
      <c r="H94" s="36">
        <v>1</v>
      </c>
      <c r="I94" s="44">
        <v>0</v>
      </c>
      <c r="J94" s="62">
        <f t="shared" si="1"/>
        <v>0</v>
      </c>
      <c r="K94" s="61">
        <f t="shared" si="4"/>
        <v>0</v>
      </c>
      <c r="L94" s="61">
        <f t="shared" si="5"/>
        <v>0</v>
      </c>
    </row>
    <row r="95" spans="2:12" x14ac:dyDescent="0.3">
      <c r="C95" s="36" t="s">
        <v>204</v>
      </c>
      <c r="G95" s="36" t="s">
        <v>1</v>
      </c>
      <c r="H95" s="36">
        <v>5</v>
      </c>
      <c r="I95" s="44">
        <v>0</v>
      </c>
      <c r="J95" s="62">
        <f t="shared" si="1"/>
        <v>0</v>
      </c>
      <c r="K95" s="61">
        <f t="shared" si="4"/>
        <v>0</v>
      </c>
      <c r="L95" s="61">
        <f t="shared" si="5"/>
        <v>0</v>
      </c>
    </row>
    <row r="96" spans="2:12" x14ac:dyDescent="0.3">
      <c r="J96" s="44"/>
    </row>
    <row r="97" spans="2:12" x14ac:dyDescent="0.3">
      <c r="C97" s="40" t="s">
        <v>205</v>
      </c>
      <c r="D97" s="40"/>
      <c r="E97" s="40"/>
      <c r="F97" s="40"/>
      <c r="J97" s="62">
        <f>SUM(J66:J96)</f>
        <v>0</v>
      </c>
      <c r="L97" s="61">
        <f>SUM(L77:L96)</f>
        <v>0</v>
      </c>
    </row>
    <row r="98" spans="2:12" x14ac:dyDescent="0.3">
      <c r="J98" s="44"/>
    </row>
    <row r="99" spans="2:12" x14ac:dyDescent="0.3">
      <c r="J99" s="44"/>
    </row>
    <row r="100" spans="2:12" x14ac:dyDescent="0.3">
      <c r="J100" s="44"/>
    </row>
    <row r="101" spans="2:12" x14ac:dyDescent="0.3">
      <c r="J101" s="44"/>
    </row>
    <row r="102" spans="2:12" x14ac:dyDescent="0.3">
      <c r="B102" s="40" t="s">
        <v>206</v>
      </c>
      <c r="C102" s="40" t="s">
        <v>207</v>
      </c>
      <c r="D102" s="40"/>
      <c r="E102" s="40"/>
      <c r="F102" s="40"/>
      <c r="J102" s="44"/>
    </row>
    <row r="103" spans="2:12" x14ac:dyDescent="0.3">
      <c r="J103" s="44"/>
    </row>
    <row r="104" spans="2:12" x14ac:dyDescent="0.3">
      <c r="B104" s="36">
        <v>1</v>
      </c>
      <c r="C104" s="36" t="s">
        <v>208</v>
      </c>
      <c r="J104" s="44"/>
    </row>
    <row r="105" spans="2:12" x14ac:dyDescent="0.3">
      <c r="C105" s="36" t="s">
        <v>164</v>
      </c>
      <c r="J105" s="44"/>
    </row>
    <row r="106" spans="2:12" x14ac:dyDescent="0.3">
      <c r="C106" s="36" t="s">
        <v>165</v>
      </c>
      <c r="J106" s="44"/>
    </row>
    <row r="107" spans="2:12" x14ac:dyDescent="0.3">
      <c r="C107" s="36" t="s">
        <v>4</v>
      </c>
      <c r="G107" s="36" t="s">
        <v>5</v>
      </c>
      <c r="H107" s="47">
        <v>300</v>
      </c>
      <c r="I107" s="44">
        <v>0</v>
      </c>
      <c r="J107" s="62">
        <f t="shared" si="1"/>
        <v>0</v>
      </c>
      <c r="K107" s="61">
        <f t="shared" ref="K107" si="6">I107*1.2</f>
        <v>0</v>
      </c>
      <c r="L107" s="61">
        <f t="shared" ref="L107" si="7">K107*H107</f>
        <v>0</v>
      </c>
    </row>
    <row r="108" spans="2:12" x14ac:dyDescent="0.3">
      <c r="J108" s="44"/>
    </row>
    <row r="109" spans="2:12" x14ac:dyDescent="0.3">
      <c r="J109" s="44"/>
    </row>
    <row r="110" spans="2:12" x14ac:dyDescent="0.3">
      <c r="B110" s="36">
        <v>2</v>
      </c>
      <c r="C110" s="36" t="s">
        <v>209</v>
      </c>
      <c r="J110" s="44"/>
    </row>
    <row r="111" spans="2:12" x14ac:dyDescent="0.3">
      <c r="C111" s="36" t="s">
        <v>210</v>
      </c>
      <c r="J111" s="44"/>
    </row>
    <row r="112" spans="2:12" x14ac:dyDescent="0.3">
      <c r="C112" s="36" t="s">
        <v>211</v>
      </c>
      <c r="J112" s="44"/>
    </row>
    <row r="113" spans="2:12" x14ac:dyDescent="0.3">
      <c r="C113" s="36" t="s">
        <v>212</v>
      </c>
      <c r="J113" s="44"/>
    </row>
    <row r="114" spans="2:12" x14ac:dyDescent="0.3">
      <c r="C114" s="36" t="s">
        <v>4</v>
      </c>
      <c r="G114" s="36" t="s">
        <v>5</v>
      </c>
      <c r="H114" s="47">
        <v>200</v>
      </c>
      <c r="I114" s="44">
        <v>0</v>
      </c>
      <c r="J114" s="62">
        <f t="shared" si="1"/>
        <v>0</v>
      </c>
      <c r="K114" s="61">
        <f t="shared" ref="K114" si="8">I114*1.2</f>
        <v>0</v>
      </c>
      <c r="L114" s="61">
        <f t="shared" ref="L114" si="9">K114*H114</f>
        <v>0</v>
      </c>
    </row>
    <row r="115" spans="2:12" x14ac:dyDescent="0.3">
      <c r="J115" s="44"/>
    </row>
    <row r="116" spans="2:12" x14ac:dyDescent="0.3">
      <c r="B116" s="36">
        <v>3</v>
      </c>
      <c r="C116" s="36" t="s">
        <v>213</v>
      </c>
      <c r="J116" s="44"/>
    </row>
    <row r="117" spans="2:12" x14ac:dyDescent="0.3">
      <c r="C117" s="36" t="s">
        <v>214</v>
      </c>
      <c r="J117" s="44"/>
    </row>
    <row r="118" spans="2:12" x14ac:dyDescent="0.3">
      <c r="C118" s="36" t="s">
        <v>215</v>
      </c>
      <c r="J118" s="44"/>
    </row>
    <row r="119" spans="2:12" x14ac:dyDescent="0.3">
      <c r="C119" s="36" t="s">
        <v>4</v>
      </c>
      <c r="G119" s="36" t="s">
        <v>5</v>
      </c>
      <c r="H119" s="47">
        <v>200</v>
      </c>
      <c r="I119" s="44">
        <v>0</v>
      </c>
      <c r="J119" s="62">
        <f t="shared" ref="J119:J137" si="10">H119*I119</f>
        <v>0</v>
      </c>
      <c r="K119" s="61">
        <f t="shared" ref="K119" si="11">I119*1.2</f>
        <v>0</v>
      </c>
      <c r="L119" s="61">
        <f t="shared" ref="L119" si="12">K119*H119</f>
        <v>0</v>
      </c>
    </row>
    <row r="120" spans="2:12" x14ac:dyDescent="0.3">
      <c r="J120" s="44"/>
    </row>
    <row r="121" spans="2:12" x14ac:dyDescent="0.3">
      <c r="B121" s="36">
        <v>4</v>
      </c>
      <c r="C121" s="36" t="s">
        <v>88</v>
      </c>
      <c r="J121" s="44"/>
    </row>
    <row r="122" spans="2:12" x14ac:dyDescent="0.3">
      <c r="C122" s="36" t="s">
        <v>216</v>
      </c>
      <c r="J122" s="44"/>
    </row>
    <row r="123" spans="2:12" x14ac:dyDescent="0.3">
      <c r="C123" s="36" t="s">
        <v>4</v>
      </c>
      <c r="G123" s="36" t="s">
        <v>5</v>
      </c>
      <c r="H123" s="47">
        <v>100</v>
      </c>
      <c r="I123" s="44">
        <v>0</v>
      </c>
      <c r="J123" s="62">
        <f>H123*I123</f>
        <v>0</v>
      </c>
      <c r="K123" s="61">
        <f t="shared" ref="K123" si="13">I123*1.2</f>
        <v>0</v>
      </c>
      <c r="L123" s="61">
        <f t="shared" ref="L123" si="14">K123*H123</f>
        <v>0</v>
      </c>
    </row>
    <row r="124" spans="2:12" x14ac:dyDescent="0.3">
      <c r="J124" s="44"/>
    </row>
    <row r="125" spans="2:12" x14ac:dyDescent="0.3">
      <c r="C125" s="40" t="s">
        <v>217</v>
      </c>
      <c r="D125" s="40"/>
      <c r="E125" s="40"/>
      <c r="F125" s="40"/>
      <c r="J125" s="62">
        <f>SUM(J101:J124)</f>
        <v>0</v>
      </c>
      <c r="L125" s="61">
        <f>SUM(L107:L124)</f>
        <v>0</v>
      </c>
    </row>
    <row r="126" spans="2:12" x14ac:dyDescent="0.3">
      <c r="J126" s="44"/>
    </row>
    <row r="127" spans="2:12" x14ac:dyDescent="0.3">
      <c r="B127" s="40" t="s">
        <v>218</v>
      </c>
      <c r="C127" s="40" t="s">
        <v>219</v>
      </c>
      <c r="D127" s="40"/>
      <c r="E127" s="40"/>
      <c r="J127" s="44"/>
    </row>
    <row r="128" spans="2:12" x14ac:dyDescent="0.3">
      <c r="J128" s="44"/>
    </row>
    <row r="129" spans="2:12" x14ac:dyDescent="0.3">
      <c r="B129" s="36">
        <v>1</v>
      </c>
      <c r="C129" s="36" t="s">
        <v>220</v>
      </c>
      <c r="J129" s="44"/>
    </row>
    <row r="130" spans="2:12" x14ac:dyDescent="0.3">
      <c r="C130" s="36" t="s">
        <v>221</v>
      </c>
      <c r="J130" s="44"/>
    </row>
    <row r="131" spans="2:12" x14ac:dyDescent="0.3">
      <c r="C131" s="36" t="s">
        <v>222</v>
      </c>
      <c r="J131" s="44"/>
    </row>
    <row r="132" spans="2:12" x14ac:dyDescent="0.3">
      <c r="C132" s="36" t="s">
        <v>223</v>
      </c>
      <c r="J132" s="44"/>
    </row>
    <row r="133" spans="2:12" x14ac:dyDescent="0.3">
      <c r="C133" s="36" t="s">
        <v>224</v>
      </c>
      <c r="J133" s="44"/>
    </row>
    <row r="134" spans="2:12" x14ac:dyDescent="0.3">
      <c r="C134" s="36" t="s">
        <v>225</v>
      </c>
      <c r="J134" s="44"/>
    </row>
    <row r="135" spans="2:12" x14ac:dyDescent="0.3">
      <c r="C135" s="36" t="s">
        <v>226</v>
      </c>
      <c r="J135" s="44"/>
    </row>
    <row r="136" spans="2:12" x14ac:dyDescent="0.3">
      <c r="C136" s="36" t="s">
        <v>227</v>
      </c>
      <c r="J136" s="44"/>
    </row>
    <row r="137" spans="2:12" x14ac:dyDescent="0.3">
      <c r="C137" s="36" t="s">
        <v>4</v>
      </c>
      <c r="G137" s="36" t="s">
        <v>5</v>
      </c>
      <c r="H137" s="47">
        <v>185</v>
      </c>
      <c r="I137" s="44">
        <v>0</v>
      </c>
      <c r="J137" s="62">
        <f t="shared" si="10"/>
        <v>0</v>
      </c>
      <c r="K137" s="61">
        <f t="shared" ref="K137" si="15">I137*1.2</f>
        <v>0</v>
      </c>
      <c r="L137" s="61">
        <f t="shared" ref="L137" si="16">K137*H137</f>
        <v>0</v>
      </c>
    </row>
    <row r="139" spans="2:12" x14ac:dyDescent="0.3">
      <c r="C139" s="40" t="s">
        <v>228</v>
      </c>
      <c r="D139" s="40"/>
      <c r="E139" s="40"/>
      <c r="F139" s="40"/>
      <c r="J139" s="61">
        <f>SUM(J126:J138)</f>
        <v>0</v>
      </c>
      <c r="L139" s="61">
        <f>SUM(L137:L138)</f>
        <v>0</v>
      </c>
    </row>
    <row r="141" spans="2:12" x14ac:dyDescent="0.3">
      <c r="D141" s="40" t="s">
        <v>229</v>
      </c>
      <c r="E141" s="40"/>
      <c r="F141" s="40"/>
    </row>
    <row r="143" spans="2:12" x14ac:dyDescent="0.3">
      <c r="B143" s="40" t="s">
        <v>0</v>
      </c>
      <c r="C143" s="40" t="s">
        <v>170</v>
      </c>
      <c r="D143" s="40"/>
      <c r="E143" s="40"/>
      <c r="F143" s="40"/>
      <c r="J143" s="61">
        <f>J50</f>
        <v>0</v>
      </c>
      <c r="L143" s="61">
        <f>L50</f>
        <v>0</v>
      </c>
    </row>
    <row r="144" spans="2:12" x14ac:dyDescent="0.3">
      <c r="B144" s="40" t="s">
        <v>2</v>
      </c>
      <c r="C144" s="40" t="s">
        <v>179</v>
      </c>
      <c r="D144" s="40"/>
      <c r="E144" s="40"/>
      <c r="F144" s="40"/>
      <c r="J144" s="61">
        <f>J65</f>
        <v>0</v>
      </c>
      <c r="L144" s="61">
        <f>L65</f>
        <v>0</v>
      </c>
    </row>
    <row r="145" spans="2:12" x14ac:dyDescent="0.3">
      <c r="B145" s="40" t="s">
        <v>180</v>
      </c>
      <c r="C145" s="40" t="s">
        <v>205</v>
      </c>
      <c r="D145" s="40"/>
      <c r="E145" s="40"/>
      <c r="F145" s="40"/>
      <c r="J145" s="61">
        <f>J97</f>
        <v>0</v>
      </c>
      <c r="L145" s="61">
        <f>L97</f>
        <v>0</v>
      </c>
    </row>
    <row r="146" spans="2:12" x14ac:dyDescent="0.3">
      <c r="B146" s="40" t="s">
        <v>206</v>
      </c>
      <c r="C146" s="40" t="s">
        <v>230</v>
      </c>
      <c r="D146" s="40"/>
      <c r="E146" s="40"/>
      <c r="F146" s="40"/>
      <c r="J146" s="61">
        <f>J125</f>
        <v>0</v>
      </c>
      <c r="L146" s="61">
        <f>L125</f>
        <v>0</v>
      </c>
    </row>
    <row r="147" spans="2:12" x14ac:dyDescent="0.3">
      <c r="B147" s="40" t="s">
        <v>218</v>
      </c>
      <c r="C147" s="40" t="s">
        <v>228</v>
      </c>
      <c r="D147" s="40"/>
      <c r="E147" s="40"/>
      <c r="F147" s="40"/>
      <c r="J147" s="61">
        <f>J139</f>
        <v>0</v>
      </c>
      <c r="L147" s="61">
        <f>L139</f>
        <v>0</v>
      </c>
    </row>
    <row r="148" spans="2:12" x14ac:dyDescent="0.3">
      <c r="B148" s="40"/>
      <c r="C148" s="40"/>
      <c r="D148" s="40"/>
      <c r="E148" s="40"/>
      <c r="F148" s="40"/>
    </row>
    <row r="149" spans="2:12" x14ac:dyDescent="0.3">
      <c r="D149" s="40" t="s">
        <v>497</v>
      </c>
      <c r="E149" s="40"/>
      <c r="F149" s="40"/>
      <c r="J149" s="61">
        <f>SUM(J143:J148)</f>
        <v>0</v>
      </c>
      <c r="L149" s="61">
        <f>SUM(L143:L148)</f>
        <v>0</v>
      </c>
    </row>
  </sheetData>
  <sheetProtection password="CF47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40"/>
  <sheetViews>
    <sheetView workbookViewId="0">
      <selection activeCell="C3" sqref="C3"/>
    </sheetView>
  </sheetViews>
  <sheetFormatPr defaultColWidth="9.109375" defaultRowHeight="14.4" x14ac:dyDescent="0.3"/>
  <cols>
    <col min="1" max="1" width="4.6640625" style="36" customWidth="1"/>
    <col min="2" max="2" width="3.88671875" style="36" customWidth="1"/>
    <col min="3" max="5" width="9.109375" style="36"/>
    <col min="6" max="6" width="11.6640625" style="36" customWidth="1"/>
    <col min="7" max="7" width="6.88671875" style="36" bestFit="1" customWidth="1"/>
    <col min="8" max="8" width="9.5546875" style="36" bestFit="1" customWidth="1"/>
    <col min="9" max="12" width="11.6640625" style="41" customWidth="1"/>
    <col min="13" max="16384" width="9.109375" style="36"/>
  </cols>
  <sheetData>
    <row r="3" spans="2:12" x14ac:dyDescent="0.3">
      <c r="B3" s="40" t="s">
        <v>231</v>
      </c>
      <c r="C3" s="40" t="s">
        <v>502</v>
      </c>
      <c r="D3" s="40"/>
    </row>
    <row r="4" spans="2:12" ht="27.75" customHeight="1" x14ac:dyDescent="0.3">
      <c r="G4" s="45" t="s">
        <v>92</v>
      </c>
      <c r="H4" s="45" t="s">
        <v>493</v>
      </c>
      <c r="I4" s="46" t="s">
        <v>492</v>
      </c>
      <c r="J4" s="46" t="s">
        <v>494</v>
      </c>
      <c r="K4" s="46" t="s">
        <v>495</v>
      </c>
      <c r="L4" s="46" t="s">
        <v>496</v>
      </c>
    </row>
    <row r="5" spans="2:12" x14ac:dyDescent="0.3">
      <c r="B5" s="40" t="s">
        <v>141</v>
      </c>
      <c r="C5" s="40"/>
      <c r="D5" s="40"/>
      <c r="E5" s="40"/>
    </row>
    <row r="7" spans="2:12" x14ac:dyDescent="0.3">
      <c r="B7" s="36">
        <v>1</v>
      </c>
      <c r="C7" s="36" t="s">
        <v>142</v>
      </c>
    </row>
    <row r="8" spans="2:12" x14ac:dyDescent="0.3">
      <c r="C8" s="36" t="s">
        <v>143</v>
      </c>
    </row>
    <row r="9" spans="2:12" x14ac:dyDescent="0.3">
      <c r="C9" s="36" t="s">
        <v>144</v>
      </c>
    </row>
    <row r="10" spans="2:12" x14ac:dyDescent="0.3">
      <c r="C10" s="36" t="s">
        <v>145</v>
      </c>
    </row>
    <row r="11" spans="2:12" x14ac:dyDescent="0.3">
      <c r="C11" s="36" t="s">
        <v>4</v>
      </c>
      <c r="G11" s="36" t="s">
        <v>5</v>
      </c>
      <c r="H11" s="47">
        <v>800</v>
      </c>
      <c r="I11" s="44">
        <v>0</v>
      </c>
      <c r="J11" s="62">
        <f>H11*I11</f>
        <v>0</v>
      </c>
      <c r="K11" s="61">
        <f>I11*1.2</f>
        <v>0</v>
      </c>
      <c r="L11" s="61">
        <f>K11*H11</f>
        <v>0</v>
      </c>
    </row>
    <row r="12" spans="2:12" x14ac:dyDescent="0.3">
      <c r="J12" s="44"/>
    </row>
    <row r="13" spans="2:12" x14ac:dyDescent="0.3">
      <c r="B13" s="36">
        <v>2</v>
      </c>
      <c r="C13" s="36" t="s">
        <v>146</v>
      </c>
      <c r="J13" s="44"/>
    </row>
    <row r="14" spans="2:12" x14ac:dyDescent="0.3">
      <c r="C14" s="36" t="s">
        <v>147</v>
      </c>
      <c r="J14" s="44"/>
    </row>
    <row r="15" spans="2:12" x14ac:dyDescent="0.3">
      <c r="C15" s="36" t="s">
        <v>148</v>
      </c>
      <c r="J15" s="44"/>
    </row>
    <row r="16" spans="2:12" x14ac:dyDescent="0.3">
      <c r="C16" s="36" t="s">
        <v>4</v>
      </c>
      <c r="G16" s="36" t="s">
        <v>5</v>
      </c>
      <c r="H16" s="47">
        <v>350</v>
      </c>
      <c r="I16" s="44">
        <v>0</v>
      </c>
      <c r="J16" s="62">
        <f t="shared" ref="J16:J72" si="0">H16*I16</f>
        <v>0</v>
      </c>
      <c r="K16" s="61">
        <f>I16*1.2</f>
        <v>0</v>
      </c>
      <c r="L16" s="61">
        <f>K16*H16</f>
        <v>0</v>
      </c>
    </row>
    <row r="17" spans="2:12" x14ac:dyDescent="0.3">
      <c r="J17" s="44"/>
    </row>
    <row r="18" spans="2:12" x14ac:dyDescent="0.3">
      <c r="B18" s="36">
        <v>3</v>
      </c>
      <c r="C18" s="36" t="s">
        <v>149</v>
      </c>
      <c r="J18" s="44"/>
    </row>
    <row r="19" spans="2:12" x14ac:dyDescent="0.3">
      <c r="C19" s="36" t="s">
        <v>150</v>
      </c>
      <c r="J19" s="44"/>
    </row>
    <row r="20" spans="2:12" x14ac:dyDescent="0.3">
      <c r="C20" s="36" t="s">
        <v>4</v>
      </c>
      <c r="G20" s="36" t="s">
        <v>5</v>
      </c>
      <c r="H20" s="47">
        <v>300</v>
      </c>
      <c r="I20" s="44">
        <v>0</v>
      </c>
      <c r="J20" s="62">
        <f t="shared" si="0"/>
        <v>0</v>
      </c>
      <c r="K20" s="61">
        <f>I20*1.2</f>
        <v>0</v>
      </c>
      <c r="L20" s="61">
        <f>K20*H20</f>
        <v>0</v>
      </c>
    </row>
    <row r="21" spans="2:12" x14ac:dyDescent="0.3">
      <c r="J21" s="44"/>
    </row>
    <row r="22" spans="2:12" x14ac:dyDescent="0.3">
      <c r="B22" s="36">
        <v>4</v>
      </c>
      <c r="C22" s="36" t="s">
        <v>151</v>
      </c>
      <c r="J22" s="44"/>
    </row>
    <row r="23" spans="2:12" x14ac:dyDescent="0.3">
      <c r="C23" s="36" t="s">
        <v>73</v>
      </c>
      <c r="J23" s="44"/>
    </row>
    <row r="24" spans="2:12" x14ac:dyDescent="0.3">
      <c r="C24" s="36" t="s">
        <v>152</v>
      </c>
      <c r="J24" s="44"/>
    </row>
    <row r="25" spans="2:12" x14ac:dyDescent="0.3">
      <c r="C25" s="36" t="s">
        <v>103</v>
      </c>
      <c r="J25" s="44"/>
    </row>
    <row r="26" spans="2:12" x14ac:dyDescent="0.3">
      <c r="C26" s="36" t="s">
        <v>153</v>
      </c>
      <c r="G26" s="36" t="s">
        <v>1</v>
      </c>
      <c r="H26" s="36">
        <v>7</v>
      </c>
      <c r="I26" s="44">
        <v>0</v>
      </c>
      <c r="J26" s="62">
        <f t="shared" si="0"/>
        <v>0</v>
      </c>
      <c r="K26" s="61">
        <f>I26*1.2</f>
        <v>0</v>
      </c>
      <c r="L26" s="61">
        <f>K26*H26</f>
        <v>0</v>
      </c>
    </row>
    <row r="27" spans="2:12" x14ac:dyDescent="0.3">
      <c r="C27" s="36" t="s">
        <v>154</v>
      </c>
      <c r="G27" s="36" t="s">
        <v>1</v>
      </c>
      <c r="H27" s="36">
        <v>8</v>
      </c>
      <c r="I27" s="44">
        <v>0</v>
      </c>
      <c r="J27" s="62">
        <f t="shared" si="0"/>
        <v>0</v>
      </c>
      <c r="K27" s="61">
        <f t="shared" ref="K27:K28" si="1">I27*1.2</f>
        <v>0</v>
      </c>
      <c r="L27" s="61">
        <f t="shared" ref="L27:L28" si="2">K27*H27</f>
        <v>0</v>
      </c>
    </row>
    <row r="28" spans="2:12" x14ac:dyDescent="0.3">
      <c r="C28" s="36" t="s">
        <v>232</v>
      </c>
      <c r="G28" s="36" t="s">
        <v>1</v>
      </c>
      <c r="H28" s="36">
        <v>16</v>
      </c>
      <c r="I28" s="44">
        <v>0</v>
      </c>
      <c r="J28" s="62">
        <f t="shared" si="0"/>
        <v>0</v>
      </c>
      <c r="K28" s="61">
        <f t="shared" si="1"/>
        <v>0</v>
      </c>
      <c r="L28" s="61">
        <f t="shared" si="2"/>
        <v>0</v>
      </c>
    </row>
    <row r="29" spans="2:12" x14ac:dyDescent="0.3">
      <c r="J29" s="44"/>
    </row>
    <row r="30" spans="2:12" x14ac:dyDescent="0.3">
      <c r="B30" s="36">
        <v>5</v>
      </c>
      <c r="C30" s="36" t="s">
        <v>155</v>
      </c>
      <c r="J30" s="44"/>
    </row>
    <row r="31" spans="2:12" x14ac:dyDescent="0.3">
      <c r="C31" s="36" t="s">
        <v>156</v>
      </c>
      <c r="J31" s="44"/>
    </row>
    <row r="32" spans="2:12" x14ac:dyDescent="0.3">
      <c r="C32" s="36" t="s">
        <v>157</v>
      </c>
      <c r="J32" s="44"/>
    </row>
    <row r="33" spans="2:12" x14ac:dyDescent="0.3">
      <c r="C33" s="36" t="s">
        <v>4</v>
      </c>
      <c r="G33" s="36" t="s">
        <v>5</v>
      </c>
      <c r="H33" s="47">
        <v>180</v>
      </c>
      <c r="I33" s="44">
        <v>0</v>
      </c>
      <c r="J33" s="62">
        <f t="shared" si="0"/>
        <v>0</v>
      </c>
      <c r="K33" s="61">
        <f>I33*1.2</f>
        <v>0</v>
      </c>
      <c r="L33" s="61">
        <f>K33*H33</f>
        <v>0</v>
      </c>
    </row>
    <row r="34" spans="2:12" x14ac:dyDescent="0.3">
      <c r="J34" s="44"/>
    </row>
    <row r="35" spans="2:12" x14ac:dyDescent="0.3">
      <c r="B35" s="36">
        <v>6</v>
      </c>
      <c r="C35" s="36" t="s">
        <v>233</v>
      </c>
      <c r="J35" s="44"/>
    </row>
    <row r="36" spans="2:12" x14ac:dyDescent="0.3">
      <c r="C36" s="36" t="s">
        <v>234</v>
      </c>
      <c r="J36" s="44"/>
    </row>
    <row r="37" spans="2:12" x14ac:dyDescent="0.3">
      <c r="C37" s="36" t="s">
        <v>235</v>
      </c>
      <c r="J37" s="44"/>
    </row>
    <row r="38" spans="2:12" x14ac:dyDescent="0.3">
      <c r="C38" s="36" t="s">
        <v>236</v>
      </c>
      <c r="G38" s="36" t="s">
        <v>5</v>
      </c>
      <c r="H38" s="47">
        <v>200</v>
      </c>
      <c r="I38" s="44">
        <v>0</v>
      </c>
      <c r="J38" s="62">
        <f t="shared" si="0"/>
        <v>0</v>
      </c>
      <c r="K38" s="61">
        <f>I38*1.2</f>
        <v>0</v>
      </c>
      <c r="L38" s="61">
        <f>K38*H38</f>
        <v>0</v>
      </c>
    </row>
    <row r="39" spans="2:12" x14ac:dyDescent="0.3">
      <c r="J39" s="44"/>
    </row>
    <row r="40" spans="2:12" x14ac:dyDescent="0.3">
      <c r="B40" s="36">
        <v>7</v>
      </c>
      <c r="C40" s="36" t="s">
        <v>158</v>
      </c>
      <c r="J40" s="44"/>
    </row>
    <row r="41" spans="2:12" x14ac:dyDescent="0.3">
      <c r="C41" s="36" t="s">
        <v>159</v>
      </c>
      <c r="J41" s="44"/>
    </row>
    <row r="42" spans="2:12" x14ac:dyDescent="0.3">
      <c r="C42" s="36" t="s">
        <v>160</v>
      </c>
      <c r="J42" s="44"/>
    </row>
    <row r="43" spans="2:12" x14ac:dyDescent="0.3">
      <c r="C43" s="36" t="s">
        <v>161</v>
      </c>
      <c r="J43" s="44"/>
    </row>
    <row r="44" spans="2:12" x14ac:dyDescent="0.3">
      <c r="C44" s="36" t="s">
        <v>4</v>
      </c>
      <c r="G44" s="36" t="s">
        <v>5</v>
      </c>
      <c r="H44" s="47">
        <v>130</v>
      </c>
      <c r="I44" s="44">
        <v>0</v>
      </c>
      <c r="J44" s="62">
        <f t="shared" si="0"/>
        <v>0</v>
      </c>
      <c r="K44" s="61">
        <f>I44*1.2</f>
        <v>0</v>
      </c>
      <c r="L44" s="61">
        <f>K44*H44</f>
        <v>0</v>
      </c>
    </row>
    <row r="45" spans="2:12" x14ac:dyDescent="0.3">
      <c r="J45" s="44"/>
    </row>
    <row r="46" spans="2:12" x14ac:dyDescent="0.3">
      <c r="B46" s="36">
        <v>8</v>
      </c>
      <c r="C46" s="36" t="s">
        <v>237</v>
      </c>
      <c r="J46" s="44"/>
    </row>
    <row r="47" spans="2:12" x14ac:dyDescent="0.3">
      <c r="C47" s="36" t="s">
        <v>238</v>
      </c>
      <c r="J47" s="44"/>
    </row>
    <row r="48" spans="2:12" x14ac:dyDescent="0.3">
      <c r="C48" s="36" t="s">
        <v>239</v>
      </c>
      <c r="J48" s="44"/>
    </row>
    <row r="49" spans="2:12" x14ac:dyDescent="0.3">
      <c r="C49" s="36" t="s">
        <v>240</v>
      </c>
      <c r="J49" s="44"/>
    </row>
    <row r="50" spans="2:12" x14ac:dyDescent="0.3">
      <c r="C50" s="36" t="s">
        <v>4</v>
      </c>
      <c r="G50" s="36" t="s">
        <v>5</v>
      </c>
      <c r="H50" s="47">
        <v>45</v>
      </c>
      <c r="I50" s="44">
        <v>0</v>
      </c>
      <c r="J50" s="62">
        <f t="shared" si="0"/>
        <v>0</v>
      </c>
      <c r="K50" s="61">
        <f>I50*1.2</f>
        <v>0</v>
      </c>
      <c r="L50" s="61">
        <f>K50*H50</f>
        <v>0</v>
      </c>
    </row>
    <row r="51" spans="2:12" x14ac:dyDescent="0.3">
      <c r="J51" s="44"/>
    </row>
    <row r="52" spans="2:12" x14ac:dyDescent="0.3">
      <c r="B52" s="36">
        <v>9</v>
      </c>
      <c r="C52" s="36" t="s">
        <v>241</v>
      </c>
      <c r="J52" s="44"/>
    </row>
    <row r="53" spans="2:12" x14ac:dyDescent="0.3">
      <c r="C53" s="36" t="s">
        <v>242</v>
      </c>
      <c r="J53" s="44"/>
    </row>
    <row r="54" spans="2:12" x14ac:dyDescent="0.3">
      <c r="C54" s="36" t="s">
        <v>243</v>
      </c>
      <c r="J54" s="44"/>
    </row>
    <row r="55" spans="2:12" x14ac:dyDescent="0.3">
      <c r="C55" s="36" t="s">
        <v>244</v>
      </c>
      <c r="J55" s="44"/>
    </row>
    <row r="56" spans="2:12" x14ac:dyDescent="0.3">
      <c r="C56" s="36" t="s">
        <v>245</v>
      </c>
      <c r="G56" s="36" t="s">
        <v>123</v>
      </c>
      <c r="H56" s="36">
        <v>2</v>
      </c>
      <c r="I56" s="44">
        <v>0</v>
      </c>
      <c r="J56" s="62">
        <f t="shared" si="0"/>
        <v>0</v>
      </c>
      <c r="K56" s="61">
        <f>I56*1.2</f>
        <v>0</v>
      </c>
      <c r="L56" s="61">
        <f>K56*H56</f>
        <v>0</v>
      </c>
    </row>
    <row r="57" spans="2:12" x14ac:dyDescent="0.3">
      <c r="J57" s="44"/>
    </row>
    <row r="58" spans="2:12" x14ac:dyDescent="0.3">
      <c r="B58" s="36">
        <v>10</v>
      </c>
      <c r="C58" s="36" t="s">
        <v>246</v>
      </c>
      <c r="J58" s="44"/>
    </row>
    <row r="59" spans="2:12" x14ac:dyDescent="0.3">
      <c r="C59" s="36" t="s">
        <v>247</v>
      </c>
      <c r="J59" s="44"/>
    </row>
    <row r="60" spans="2:12" x14ac:dyDescent="0.3">
      <c r="C60" s="36" t="s">
        <v>248</v>
      </c>
      <c r="J60" s="44"/>
    </row>
    <row r="61" spans="2:12" x14ac:dyDescent="0.3">
      <c r="C61" s="36" t="s">
        <v>165</v>
      </c>
      <c r="J61" s="44"/>
    </row>
    <row r="62" spans="2:12" x14ac:dyDescent="0.3">
      <c r="C62" s="36" t="s">
        <v>245</v>
      </c>
      <c r="G62" s="36" t="s">
        <v>123</v>
      </c>
      <c r="H62" s="36">
        <v>2</v>
      </c>
      <c r="I62" s="44">
        <v>0</v>
      </c>
      <c r="J62" s="62">
        <f t="shared" si="0"/>
        <v>0</v>
      </c>
      <c r="K62" s="61">
        <f>I62*1.2</f>
        <v>0</v>
      </c>
      <c r="L62" s="61">
        <f>K62*H62</f>
        <v>0</v>
      </c>
    </row>
    <row r="63" spans="2:12" x14ac:dyDescent="0.3">
      <c r="J63" s="44"/>
    </row>
    <row r="64" spans="2:12" x14ac:dyDescent="0.3">
      <c r="C64" s="40" t="s">
        <v>170</v>
      </c>
      <c r="D64" s="40"/>
      <c r="E64" s="40"/>
      <c r="F64" s="40"/>
      <c r="J64" s="62">
        <f>SUM(J11:J63)</f>
        <v>0</v>
      </c>
      <c r="L64" s="61">
        <f>SUM(L11:L63)</f>
        <v>0</v>
      </c>
    </row>
    <row r="65" spans="2:12" x14ac:dyDescent="0.3">
      <c r="J65" s="44"/>
    </row>
    <row r="66" spans="2:12" x14ac:dyDescent="0.3">
      <c r="B66" s="40" t="s">
        <v>2</v>
      </c>
      <c r="C66" s="40" t="s">
        <v>171</v>
      </c>
      <c r="D66" s="40"/>
      <c r="E66" s="40"/>
      <c r="J66" s="44"/>
    </row>
    <row r="67" spans="2:12" x14ac:dyDescent="0.3">
      <c r="J67" s="44"/>
    </row>
    <row r="68" spans="2:12" x14ac:dyDescent="0.3">
      <c r="B68" s="36">
        <v>1</v>
      </c>
      <c r="C68" s="36" t="s">
        <v>249</v>
      </c>
      <c r="J68" s="44"/>
    </row>
    <row r="69" spans="2:12" x14ac:dyDescent="0.3">
      <c r="C69" s="36" t="s">
        <v>173</v>
      </c>
      <c r="J69" s="44"/>
    </row>
    <row r="70" spans="2:12" x14ac:dyDescent="0.3">
      <c r="C70" s="36" t="s">
        <v>250</v>
      </c>
      <c r="J70" s="44"/>
    </row>
    <row r="71" spans="2:12" x14ac:dyDescent="0.3">
      <c r="C71" s="36" t="s">
        <v>251</v>
      </c>
      <c r="J71" s="44"/>
    </row>
    <row r="72" spans="2:12" x14ac:dyDescent="0.3">
      <c r="C72" s="36" t="s">
        <v>4</v>
      </c>
      <c r="G72" s="36" t="s">
        <v>5</v>
      </c>
      <c r="H72" s="47">
        <v>15</v>
      </c>
      <c r="I72" s="44">
        <v>0</v>
      </c>
      <c r="J72" s="62">
        <f t="shared" si="0"/>
        <v>0</v>
      </c>
      <c r="K72" s="61">
        <f>I72*1.2</f>
        <v>0</v>
      </c>
      <c r="L72" s="61">
        <f>K72*H72</f>
        <v>0</v>
      </c>
    </row>
    <row r="73" spans="2:12" x14ac:dyDescent="0.3">
      <c r="J73" s="44"/>
    </row>
    <row r="74" spans="2:12" x14ac:dyDescent="0.3">
      <c r="B74" s="36">
        <v>2</v>
      </c>
      <c r="C74" s="36" t="s">
        <v>252</v>
      </c>
      <c r="J74" s="44"/>
    </row>
    <row r="75" spans="2:12" x14ac:dyDescent="0.3">
      <c r="C75" s="36" t="s">
        <v>253</v>
      </c>
      <c r="J75" s="44"/>
    </row>
    <row r="76" spans="2:12" x14ac:dyDescent="0.3">
      <c r="C76" s="36" t="s">
        <v>254</v>
      </c>
      <c r="J76" s="44"/>
    </row>
    <row r="77" spans="2:12" x14ac:dyDescent="0.3">
      <c r="C77" s="36" t="s">
        <v>255</v>
      </c>
      <c r="J77" s="44"/>
    </row>
    <row r="78" spans="2:12" x14ac:dyDescent="0.3">
      <c r="C78" s="36" t="s">
        <v>22</v>
      </c>
      <c r="G78" s="36" t="s">
        <v>23</v>
      </c>
      <c r="H78" s="47">
        <v>350</v>
      </c>
      <c r="I78" s="44">
        <v>0</v>
      </c>
      <c r="J78" s="62">
        <f t="shared" ref="J78:J137" si="3">H78*I78</f>
        <v>0</v>
      </c>
      <c r="K78" s="61">
        <f>I78*1.2</f>
        <v>0</v>
      </c>
      <c r="L78" s="61">
        <f>K78*H78</f>
        <v>0</v>
      </c>
    </row>
    <row r="79" spans="2:12" x14ac:dyDescent="0.3">
      <c r="J79" s="44"/>
    </row>
    <row r="80" spans="2:12" x14ac:dyDescent="0.3">
      <c r="B80" s="36">
        <v>3</v>
      </c>
      <c r="C80" s="36" t="s">
        <v>256</v>
      </c>
      <c r="J80" s="44"/>
    </row>
    <row r="81" spans="2:12" x14ac:dyDescent="0.3">
      <c r="C81" s="36" t="s">
        <v>257</v>
      </c>
      <c r="J81" s="44"/>
    </row>
    <row r="82" spans="2:12" x14ac:dyDescent="0.3">
      <c r="C82" s="36" t="s">
        <v>258</v>
      </c>
      <c r="J82" s="44"/>
    </row>
    <row r="83" spans="2:12" x14ac:dyDescent="0.3">
      <c r="C83" s="36" t="s">
        <v>259</v>
      </c>
      <c r="J83" s="44"/>
    </row>
    <row r="84" spans="2:12" x14ac:dyDescent="0.3">
      <c r="C84" s="36" t="s">
        <v>4</v>
      </c>
      <c r="G84" s="36" t="s">
        <v>5</v>
      </c>
      <c r="H84" s="47">
        <v>320</v>
      </c>
      <c r="I84" s="44">
        <v>0</v>
      </c>
      <c r="J84" s="62">
        <f t="shared" si="3"/>
        <v>0</v>
      </c>
      <c r="K84" s="61">
        <f>I84*1.2</f>
        <v>0</v>
      </c>
      <c r="L84" s="61">
        <f>K84*H84</f>
        <v>0</v>
      </c>
    </row>
    <row r="85" spans="2:12" x14ac:dyDescent="0.3">
      <c r="J85" s="44"/>
    </row>
    <row r="86" spans="2:12" x14ac:dyDescent="0.3">
      <c r="C86" s="40" t="s">
        <v>179</v>
      </c>
      <c r="D86" s="40"/>
      <c r="E86" s="40"/>
      <c r="J86" s="62">
        <f>SUM(J65:J85)</f>
        <v>0</v>
      </c>
      <c r="L86" s="61">
        <f>SUM(L72:L85)</f>
        <v>0</v>
      </c>
    </row>
    <row r="87" spans="2:12" x14ac:dyDescent="0.3">
      <c r="J87" s="44"/>
    </row>
    <row r="88" spans="2:12" x14ac:dyDescent="0.3">
      <c r="B88" s="40" t="s">
        <v>180</v>
      </c>
      <c r="C88" s="40" t="s">
        <v>181</v>
      </c>
      <c r="D88" s="40"/>
      <c r="E88" s="40"/>
      <c r="J88" s="44"/>
    </row>
    <row r="89" spans="2:12" x14ac:dyDescent="0.3">
      <c r="J89" s="44"/>
    </row>
    <row r="90" spans="2:12" x14ac:dyDescent="0.3">
      <c r="B90" s="36">
        <v>1</v>
      </c>
      <c r="C90" s="36" t="s">
        <v>3</v>
      </c>
      <c r="J90" s="44"/>
    </row>
    <row r="91" spans="2:12" x14ac:dyDescent="0.3">
      <c r="C91" s="36" t="s">
        <v>182</v>
      </c>
      <c r="J91" s="44"/>
    </row>
    <row r="92" spans="2:12" x14ac:dyDescent="0.3">
      <c r="C92" s="36" t="s">
        <v>183</v>
      </c>
      <c r="J92" s="44"/>
    </row>
    <row r="93" spans="2:12" x14ac:dyDescent="0.3">
      <c r="C93" s="36" t="s">
        <v>184</v>
      </c>
      <c r="J93" s="44"/>
    </row>
    <row r="94" spans="2:12" x14ac:dyDescent="0.3">
      <c r="C94" s="36" t="s">
        <v>185</v>
      </c>
      <c r="J94" s="44"/>
    </row>
    <row r="95" spans="2:12" x14ac:dyDescent="0.3">
      <c r="C95" s="36" t="s">
        <v>186</v>
      </c>
      <c r="J95" s="44"/>
    </row>
    <row r="96" spans="2:12" x14ac:dyDescent="0.3">
      <c r="C96" s="36" t="s">
        <v>187</v>
      </c>
      <c r="J96" s="44"/>
    </row>
    <row r="97" spans="2:12" x14ac:dyDescent="0.3">
      <c r="C97" s="36" t="s">
        <v>188</v>
      </c>
      <c r="J97" s="44"/>
    </row>
    <row r="98" spans="2:12" x14ac:dyDescent="0.3">
      <c r="C98" s="36" t="s">
        <v>260</v>
      </c>
      <c r="G98" s="36" t="s">
        <v>1</v>
      </c>
      <c r="H98" s="36">
        <v>13</v>
      </c>
      <c r="I98" s="44">
        <v>0</v>
      </c>
      <c r="J98" s="62">
        <f t="shared" si="3"/>
        <v>0</v>
      </c>
      <c r="K98" s="61">
        <f t="shared" ref="K98:K110" si="4">I98*1.2</f>
        <v>0</v>
      </c>
      <c r="L98" s="61">
        <f t="shared" ref="L98:L110" si="5">K98*H98</f>
        <v>0</v>
      </c>
    </row>
    <row r="99" spans="2:12" x14ac:dyDescent="0.3">
      <c r="C99" s="36" t="s">
        <v>261</v>
      </c>
      <c r="G99" s="36" t="s">
        <v>1</v>
      </c>
      <c r="H99" s="36">
        <v>1</v>
      </c>
      <c r="I99" s="44">
        <v>0</v>
      </c>
      <c r="J99" s="62">
        <f t="shared" si="3"/>
        <v>0</v>
      </c>
      <c r="K99" s="61">
        <f t="shared" si="4"/>
        <v>0</v>
      </c>
      <c r="L99" s="61">
        <f t="shared" si="5"/>
        <v>0</v>
      </c>
    </row>
    <row r="100" spans="2:12" x14ac:dyDescent="0.3">
      <c r="C100" s="36" t="s">
        <v>262</v>
      </c>
      <c r="G100" s="36" t="s">
        <v>1</v>
      </c>
      <c r="H100" s="36">
        <v>1</v>
      </c>
      <c r="I100" s="44">
        <v>0</v>
      </c>
      <c r="J100" s="62">
        <f t="shared" si="3"/>
        <v>0</v>
      </c>
      <c r="K100" s="61">
        <f t="shared" si="4"/>
        <v>0</v>
      </c>
      <c r="L100" s="61">
        <f t="shared" si="5"/>
        <v>0</v>
      </c>
    </row>
    <row r="101" spans="2:12" x14ac:dyDescent="0.3">
      <c r="C101" s="36" t="s">
        <v>263</v>
      </c>
      <c r="G101" s="36" t="s">
        <v>1</v>
      </c>
      <c r="H101" s="36">
        <v>1</v>
      </c>
      <c r="I101" s="44">
        <v>0</v>
      </c>
      <c r="J101" s="62">
        <f t="shared" si="3"/>
        <v>0</v>
      </c>
      <c r="K101" s="61">
        <f t="shared" si="4"/>
        <v>0</v>
      </c>
      <c r="L101" s="61">
        <f t="shared" si="5"/>
        <v>0</v>
      </c>
    </row>
    <row r="102" spans="2:12" x14ac:dyDescent="0.3">
      <c r="C102" s="36" t="s">
        <v>264</v>
      </c>
      <c r="G102" s="36" t="s">
        <v>1</v>
      </c>
      <c r="H102" s="36">
        <v>1</v>
      </c>
      <c r="I102" s="44">
        <v>0</v>
      </c>
      <c r="J102" s="62">
        <f t="shared" si="3"/>
        <v>0</v>
      </c>
      <c r="K102" s="61">
        <f t="shared" si="4"/>
        <v>0</v>
      </c>
      <c r="L102" s="61">
        <f t="shared" si="5"/>
        <v>0</v>
      </c>
    </row>
    <row r="103" spans="2:12" x14ac:dyDescent="0.3">
      <c r="C103" s="36" t="s">
        <v>265</v>
      </c>
      <c r="G103" s="36" t="s">
        <v>1</v>
      </c>
      <c r="H103" s="36">
        <v>1</v>
      </c>
      <c r="I103" s="44">
        <v>0</v>
      </c>
      <c r="J103" s="62">
        <f t="shared" si="3"/>
        <v>0</v>
      </c>
      <c r="K103" s="61">
        <f t="shared" si="4"/>
        <v>0</v>
      </c>
      <c r="L103" s="61">
        <f t="shared" si="5"/>
        <v>0</v>
      </c>
    </row>
    <row r="104" spans="2:12" x14ac:dyDescent="0.3">
      <c r="C104" s="36" t="s">
        <v>266</v>
      </c>
      <c r="G104" s="36" t="s">
        <v>1</v>
      </c>
      <c r="H104" s="36">
        <v>2</v>
      </c>
      <c r="I104" s="44">
        <v>0</v>
      </c>
      <c r="J104" s="62">
        <f t="shared" si="3"/>
        <v>0</v>
      </c>
      <c r="K104" s="61">
        <f t="shared" si="4"/>
        <v>0</v>
      </c>
      <c r="L104" s="61">
        <f t="shared" si="5"/>
        <v>0</v>
      </c>
    </row>
    <row r="105" spans="2:12" x14ac:dyDescent="0.3">
      <c r="C105" s="36" t="s">
        <v>267</v>
      </c>
      <c r="G105" s="36" t="s">
        <v>1</v>
      </c>
      <c r="H105" s="36">
        <v>2</v>
      </c>
      <c r="I105" s="44">
        <v>0</v>
      </c>
      <c r="J105" s="62">
        <f t="shared" si="3"/>
        <v>0</v>
      </c>
      <c r="K105" s="61">
        <f t="shared" si="4"/>
        <v>0</v>
      </c>
      <c r="L105" s="61">
        <f t="shared" si="5"/>
        <v>0</v>
      </c>
    </row>
    <row r="106" spans="2:12" x14ac:dyDescent="0.3">
      <c r="C106" s="36" t="s">
        <v>268</v>
      </c>
      <c r="G106" s="36" t="s">
        <v>1</v>
      </c>
      <c r="H106" s="36">
        <v>1</v>
      </c>
      <c r="I106" s="44">
        <v>0</v>
      </c>
      <c r="J106" s="62">
        <f t="shared" si="3"/>
        <v>0</v>
      </c>
      <c r="K106" s="61">
        <f t="shared" si="4"/>
        <v>0</v>
      </c>
      <c r="L106" s="61">
        <f t="shared" si="5"/>
        <v>0</v>
      </c>
    </row>
    <row r="107" spans="2:12" x14ac:dyDescent="0.3">
      <c r="C107" s="36" t="s">
        <v>269</v>
      </c>
      <c r="G107" s="36" t="s">
        <v>1</v>
      </c>
      <c r="H107" s="36">
        <v>2</v>
      </c>
      <c r="I107" s="44">
        <v>0</v>
      </c>
      <c r="J107" s="62">
        <f t="shared" si="3"/>
        <v>0</v>
      </c>
      <c r="K107" s="61">
        <f t="shared" si="4"/>
        <v>0</v>
      </c>
      <c r="L107" s="61">
        <f t="shared" si="5"/>
        <v>0</v>
      </c>
    </row>
    <row r="108" spans="2:12" x14ac:dyDescent="0.3">
      <c r="C108" s="36" t="s">
        <v>270</v>
      </c>
      <c r="G108" s="36" t="s">
        <v>1</v>
      </c>
      <c r="H108" s="36">
        <v>1</v>
      </c>
      <c r="I108" s="44">
        <v>0</v>
      </c>
      <c r="J108" s="62">
        <f t="shared" si="3"/>
        <v>0</v>
      </c>
      <c r="K108" s="61">
        <f t="shared" si="4"/>
        <v>0</v>
      </c>
      <c r="L108" s="61">
        <f t="shared" si="5"/>
        <v>0</v>
      </c>
    </row>
    <row r="109" spans="2:12" x14ac:dyDescent="0.3">
      <c r="C109" s="36" t="s">
        <v>271</v>
      </c>
      <c r="G109" s="36" t="s">
        <v>1</v>
      </c>
      <c r="H109" s="36">
        <v>1</v>
      </c>
      <c r="I109" s="44">
        <v>0</v>
      </c>
      <c r="J109" s="62">
        <f t="shared" si="3"/>
        <v>0</v>
      </c>
      <c r="K109" s="61">
        <f t="shared" si="4"/>
        <v>0</v>
      </c>
      <c r="L109" s="61">
        <f t="shared" si="5"/>
        <v>0</v>
      </c>
    </row>
    <row r="110" spans="2:12" x14ac:dyDescent="0.3">
      <c r="C110" s="36" t="s">
        <v>272</v>
      </c>
      <c r="G110" s="36" t="s">
        <v>1</v>
      </c>
      <c r="H110" s="36">
        <v>1</v>
      </c>
      <c r="I110" s="44">
        <v>0</v>
      </c>
      <c r="J110" s="62">
        <f t="shared" si="3"/>
        <v>0</v>
      </c>
      <c r="K110" s="61">
        <f t="shared" si="4"/>
        <v>0</v>
      </c>
      <c r="L110" s="61">
        <f t="shared" si="5"/>
        <v>0</v>
      </c>
    </row>
    <row r="111" spans="2:12" x14ac:dyDescent="0.3">
      <c r="J111" s="44"/>
    </row>
    <row r="112" spans="2:12" x14ac:dyDescent="0.3">
      <c r="B112" s="36">
        <v>2</v>
      </c>
      <c r="C112" s="36" t="s">
        <v>273</v>
      </c>
      <c r="J112" s="44"/>
    </row>
    <row r="113" spans="2:12" x14ac:dyDescent="0.3">
      <c r="C113" s="36" t="s">
        <v>274</v>
      </c>
      <c r="J113" s="44"/>
    </row>
    <row r="114" spans="2:12" x14ac:dyDescent="0.3">
      <c r="C114" s="36" t="s">
        <v>275</v>
      </c>
      <c r="J114" s="44"/>
    </row>
    <row r="115" spans="2:12" x14ac:dyDescent="0.3">
      <c r="C115" s="36" t="s">
        <v>10</v>
      </c>
      <c r="J115" s="44"/>
    </row>
    <row r="116" spans="2:12" x14ac:dyDescent="0.3">
      <c r="C116" s="36" t="s">
        <v>198</v>
      </c>
      <c r="J116" s="44"/>
    </row>
    <row r="117" spans="2:12" x14ac:dyDescent="0.3">
      <c r="C117" s="36" t="s">
        <v>276</v>
      </c>
      <c r="G117" s="36" t="s">
        <v>1</v>
      </c>
      <c r="H117" s="36">
        <v>1</v>
      </c>
      <c r="I117" s="44">
        <v>0</v>
      </c>
      <c r="J117" s="62">
        <f t="shared" si="3"/>
        <v>0</v>
      </c>
      <c r="K117" s="61">
        <f t="shared" ref="K117:K122" si="6">I117*1.2</f>
        <v>0</v>
      </c>
      <c r="L117" s="61">
        <f t="shared" ref="L117:L122" si="7">K117*H117</f>
        <v>0</v>
      </c>
    </row>
    <row r="118" spans="2:12" x14ac:dyDescent="0.3">
      <c r="C118" s="36" t="s">
        <v>203</v>
      </c>
      <c r="G118" s="36" t="s">
        <v>1</v>
      </c>
      <c r="H118" s="36">
        <v>20</v>
      </c>
      <c r="I118" s="44">
        <v>0</v>
      </c>
      <c r="J118" s="62">
        <f t="shared" si="3"/>
        <v>0</v>
      </c>
      <c r="K118" s="61">
        <f t="shared" si="6"/>
        <v>0</v>
      </c>
      <c r="L118" s="61">
        <f t="shared" si="7"/>
        <v>0</v>
      </c>
    </row>
    <row r="119" spans="2:12" x14ac:dyDescent="0.3">
      <c r="C119" s="36" t="s">
        <v>277</v>
      </c>
      <c r="G119" s="36" t="s">
        <v>1</v>
      </c>
      <c r="H119" s="36">
        <v>5</v>
      </c>
      <c r="I119" s="44">
        <v>0</v>
      </c>
      <c r="J119" s="62">
        <f t="shared" si="3"/>
        <v>0</v>
      </c>
      <c r="K119" s="61">
        <f t="shared" si="6"/>
        <v>0</v>
      </c>
      <c r="L119" s="61">
        <f t="shared" si="7"/>
        <v>0</v>
      </c>
    </row>
    <row r="120" spans="2:12" x14ac:dyDescent="0.3">
      <c r="C120" s="36" t="s">
        <v>278</v>
      </c>
      <c r="G120" s="36" t="s">
        <v>1</v>
      </c>
      <c r="H120" s="36">
        <v>1</v>
      </c>
      <c r="I120" s="44">
        <v>0</v>
      </c>
      <c r="J120" s="62">
        <f t="shared" si="3"/>
        <v>0</v>
      </c>
      <c r="K120" s="61">
        <f t="shared" si="6"/>
        <v>0</v>
      </c>
      <c r="L120" s="61">
        <f t="shared" si="7"/>
        <v>0</v>
      </c>
    </row>
    <row r="121" spans="2:12" x14ac:dyDescent="0.3">
      <c r="C121" s="36" t="s">
        <v>279</v>
      </c>
      <c r="G121" s="36" t="s">
        <v>1</v>
      </c>
      <c r="H121" s="36">
        <v>3</v>
      </c>
      <c r="I121" s="44">
        <v>0</v>
      </c>
      <c r="J121" s="62">
        <f t="shared" si="3"/>
        <v>0</v>
      </c>
      <c r="K121" s="61">
        <f t="shared" si="6"/>
        <v>0</v>
      </c>
      <c r="L121" s="61">
        <f t="shared" si="7"/>
        <v>0</v>
      </c>
    </row>
    <row r="122" spans="2:12" x14ac:dyDescent="0.3">
      <c r="C122" s="36" t="s">
        <v>280</v>
      </c>
      <c r="G122" s="36" t="s">
        <v>1</v>
      </c>
      <c r="H122" s="36">
        <v>4</v>
      </c>
      <c r="I122" s="44">
        <v>0</v>
      </c>
      <c r="J122" s="62">
        <f t="shared" si="3"/>
        <v>0</v>
      </c>
      <c r="K122" s="61">
        <f t="shared" si="6"/>
        <v>0</v>
      </c>
      <c r="L122" s="61">
        <f t="shared" si="7"/>
        <v>0</v>
      </c>
    </row>
    <row r="123" spans="2:12" x14ac:dyDescent="0.3">
      <c r="J123" s="44"/>
    </row>
    <row r="124" spans="2:12" x14ac:dyDescent="0.3">
      <c r="B124" s="36">
        <v>3</v>
      </c>
      <c r="C124" s="36" t="s">
        <v>195</v>
      </c>
      <c r="J124" s="44"/>
    </row>
    <row r="125" spans="2:12" x14ac:dyDescent="0.3">
      <c r="C125" s="36" t="s">
        <v>274</v>
      </c>
      <c r="J125" s="44"/>
    </row>
    <row r="126" spans="2:12" x14ac:dyDescent="0.3">
      <c r="C126" s="36" t="s">
        <v>281</v>
      </c>
      <c r="J126" s="44"/>
    </row>
    <row r="127" spans="2:12" x14ac:dyDescent="0.3">
      <c r="C127" s="36" t="s">
        <v>10</v>
      </c>
      <c r="J127" s="44"/>
    </row>
    <row r="128" spans="2:12" x14ac:dyDescent="0.3">
      <c r="C128" s="36" t="s">
        <v>198</v>
      </c>
      <c r="J128" s="44"/>
    </row>
    <row r="129" spans="2:12" x14ac:dyDescent="0.3">
      <c r="C129" s="36" t="s">
        <v>203</v>
      </c>
      <c r="G129" s="36" t="s">
        <v>1</v>
      </c>
      <c r="H129" s="36">
        <v>2</v>
      </c>
      <c r="I129" s="44">
        <v>0</v>
      </c>
      <c r="J129" s="62">
        <f t="shared" si="3"/>
        <v>0</v>
      </c>
      <c r="K129" s="61">
        <f t="shared" ref="K129:K137" si="8">I129*1.2</f>
        <v>0</v>
      </c>
      <c r="L129" s="61">
        <f t="shared" ref="L129:L137" si="9">K129*H129</f>
        <v>0</v>
      </c>
    </row>
    <row r="130" spans="2:12" x14ac:dyDescent="0.3">
      <c r="C130" s="36" t="s">
        <v>282</v>
      </c>
      <c r="G130" s="36" t="s">
        <v>1</v>
      </c>
      <c r="H130" s="36">
        <v>1</v>
      </c>
      <c r="I130" s="44">
        <v>0</v>
      </c>
      <c r="J130" s="62">
        <f t="shared" si="3"/>
        <v>0</v>
      </c>
      <c r="K130" s="61">
        <f t="shared" si="8"/>
        <v>0</v>
      </c>
      <c r="L130" s="61">
        <f t="shared" si="9"/>
        <v>0</v>
      </c>
    </row>
    <row r="131" spans="2:12" x14ac:dyDescent="0.3">
      <c r="C131" s="36" t="s">
        <v>283</v>
      </c>
      <c r="G131" s="36" t="s">
        <v>1</v>
      </c>
      <c r="H131" s="36">
        <v>1</v>
      </c>
      <c r="I131" s="44">
        <v>0</v>
      </c>
      <c r="J131" s="62">
        <f t="shared" si="3"/>
        <v>0</v>
      </c>
      <c r="K131" s="61">
        <f t="shared" si="8"/>
        <v>0</v>
      </c>
      <c r="L131" s="61">
        <f t="shared" si="9"/>
        <v>0</v>
      </c>
    </row>
    <row r="132" spans="2:12" x14ac:dyDescent="0.3">
      <c r="C132" s="36" t="s">
        <v>284</v>
      </c>
      <c r="G132" s="36" t="s">
        <v>1</v>
      </c>
      <c r="H132" s="36">
        <v>2</v>
      </c>
      <c r="I132" s="44">
        <v>0</v>
      </c>
      <c r="J132" s="62">
        <f t="shared" si="3"/>
        <v>0</v>
      </c>
      <c r="K132" s="61">
        <f t="shared" si="8"/>
        <v>0</v>
      </c>
      <c r="L132" s="61">
        <f t="shared" si="9"/>
        <v>0</v>
      </c>
    </row>
    <row r="133" spans="2:12" x14ac:dyDescent="0.3">
      <c r="C133" s="36" t="s">
        <v>285</v>
      </c>
      <c r="G133" s="36" t="s">
        <v>1</v>
      </c>
      <c r="H133" s="36">
        <v>1</v>
      </c>
      <c r="I133" s="44">
        <v>0</v>
      </c>
      <c r="J133" s="62">
        <f t="shared" si="3"/>
        <v>0</v>
      </c>
      <c r="K133" s="61">
        <f t="shared" si="8"/>
        <v>0</v>
      </c>
      <c r="L133" s="61">
        <f t="shared" si="9"/>
        <v>0</v>
      </c>
    </row>
    <row r="134" spans="2:12" x14ac:dyDescent="0.3">
      <c r="C134" s="36" t="s">
        <v>286</v>
      </c>
      <c r="G134" s="36" t="s">
        <v>1</v>
      </c>
      <c r="H134" s="36">
        <v>1</v>
      </c>
      <c r="I134" s="44">
        <v>0</v>
      </c>
      <c r="J134" s="62">
        <f t="shared" si="3"/>
        <v>0</v>
      </c>
      <c r="K134" s="61">
        <f t="shared" si="8"/>
        <v>0</v>
      </c>
      <c r="L134" s="61">
        <f t="shared" si="9"/>
        <v>0</v>
      </c>
    </row>
    <row r="135" spans="2:12" x14ac:dyDescent="0.3">
      <c r="C135" s="36" t="s">
        <v>287</v>
      </c>
      <c r="G135" s="36" t="s">
        <v>1</v>
      </c>
      <c r="H135" s="36">
        <v>1</v>
      </c>
      <c r="I135" s="44">
        <v>0</v>
      </c>
      <c r="J135" s="62">
        <f t="shared" si="3"/>
        <v>0</v>
      </c>
      <c r="K135" s="61">
        <f t="shared" si="8"/>
        <v>0</v>
      </c>
      <c r="L135" s="61">
        <f t="shared" si="9"/>
        <v>0</v>
      </c>
    </row>
    <row r="136" spans="2:12" x14ac:dyDescent="0.3">
      <c r="C136" s="36" t="s">
        <v>288</v>
      </c>
      <c r="G136" s="36" t="s">
        <v>1</v>
      </c>
      <c r="H136" s="36">
        <v>1</v>
      </c>
      <c r="I136" s="44">
        <v>0</v>
      </c>
      <c r="J136" s="62">
        <f t="shared" si="3"/>
        <v>0</v>
      </c>
      <c r="K136" s="61">
        <f t="shared" si="8"/>
        <v>0</v>
      </c>
      <c r="L136" s="61">
        <f t="shared" si="9"/>
        <v>0</v>
      </c>
    </row>
    <row r="137" spans="2:12" x14ac:dyDescent="0.3">
      <c r="C137" s="36" t="s">
        <v>289</v>
      </c>
      <c r="G137" s="36" t="s">
        <v>1</v>
      </c>
      <c r="H137" s="36">
        <v>1</v>
      </c>
      <c r="I137" s="44">
        <v>0</v>
      </c>
      <c r="J137" s="62">
        <f t="shared" si="3"/>
        <v>0</v>
      </c>
      <c r="K137" s="61">
        <f t="shared" si="8"/>
        <v>0</v>
      </c>
      <c r="L137" s="61">
        <f t="shared" si="9"/>
        <v>0</v>
      </c>
    </row>
    <row r="138" spans="2:12" x14ac:dyDescent="0.3">
      <c r="I138" s="44"/>
      <c r="J138" s="44"/>
    </row>
    <row r="139" spans="2:12" x14ac:dyDescent="0.3">
      <c r="B139" s="36">
        <v>4</v>
      </c>
      <c r="C139" s="36" t="s">
        <v>195</v>
      </c>
      <c r="J139" s="44"/>
    </row>
    <row r="140" spans="2:12" x14ac:dyDescent="0.3">
      <c r="C140" s="36" t="s">
        <v>196</v>
      </c>
      <c r="J140" s="44"/>
    </row>
    <row r="141" spans="2:12" x14ac:dyDescent="0.3">
      <c r="C141" s="36" t="s">
        <v>197</v>
      </c>
      <c r="J141" s="44"/>
    </row>
    <row r="142" spans="2:12" x14ac:dyDescent="0.3">
      <c r="C142" s="36" t="s">
        <v>10</v>
      </c>
      <c r="J142" s="44"/>
    </row>
    <row r="143" spans="2:12" x14ac:dyDescent="0.3">
      <c r="C143" s="36" t="s">
        <v>198</v>
      </c>
      <c r="J143" s="44"/>
    </row>
    <row r="144" spans="2:12" x14ac:dyDescent="0.3">
      <c r="C144" s="36" t="s">
        <v>290</v>
      </c>
      <c r="G144" s="36" t="s">
        <v>1</v>
      </c>
      <c r="H144" s="36">
        <v>5</v>
      </c>
      <c r="I144" s="44">
        <v>0</v>
      </c>
      <c r="J144" s="62">
        <f t="shared" ref="J144:J203" si="10">H144*I144</f>
        <v>0</v>
      </c>
      <c r="K144" s="61">
        <f t="shared" ref="K144:K147" si="11">I144*1.2</f>
        <v>0</v>
      </c>
      <c r="L144" s="61">
        <f t="shared" ref="L144:L147" si="12">K144*H144</f>
        <v>0</v>
      </c>
    </row>
    <row r="145" spans="2:12" x14ac:dyDescent="0.3">
      <c r="C145" s="36" t="s">
        <v>291</v>
      </c>
      <c r="G145" s="36" t="s">
        <v>1</v>
      </c>
      <c r="H145" s="36">
        <v>2</v>
      </c>
      <c r="I145" s="44">
        <v>0</v>
      </c>
      <c r="J145" s="62">
        <f t="shared" si="10"/>
        <v>0</v>
      </c>
      <c r="K145" s="61">
        <f t="shared" si="11"/>
        <v>0</v>
      </c>
      <c r="L145" s="61">
        <f t="shared" si="12"/>
        <v>0</v>
      </c>
    </row>
    <row r="146" spans="2:12" x14ac:dyDescent="0.3">
      <c r="C146" s="36" t="s">
        <v>292</v>
      </c>
      <c r="G146" s="36" t="s">
        <v>1</v>
      </c>
      <c r="H146" s="36">
        <v>4</v>
      </c>
      <c r="I146" s="44">
        <v>0</v>
      </c>
      <c r="J146" s="62">
        <f t="shared" si="10"/>
        <v>0</v>
      </c>
      <c r="K146" s="61">
        <f t="shared" si="11"/>
        <v>0</v>
      </c>
      <c r="L146" s="61">
        <f t="shared" si="12"/>
        <v>0</v>
      </c>
    </row>
    <row r="147" spans="2:12" x14ac:dyDescent="0.3">
      <c r="C147" s="36" t="s">
        <v>293</v>
      </c>
      <c r="G147" s="36" t="s">
        <v>1</v>
      </c>
      <c r="H147" s="36">
        <v>3</v>
      </c>
      <c r="I147" s="44">
        <v>0</v>
      </c>
      <c r="J147" s="62">
        <f t="shared" si="10"/>
        <v>0</v>
      </c>
      <c r="K147" s="61">
        <f t="shared" si="11"/>
        <v>0</v>
      </c>
      <c r="L147" s="61">
        <f t="shared" si="12"/>
        <v>0</v>
      </c>
    </row>
    <row r="148" spans="2:12" x14ac:dyDescent="0.3">
      <c r="J148" s="44"/>
    </row>
    <row r="149" spans="2:12" x14ac:dyDescent="0.3">
      <c r="B149" s="36">
        <v>5</v>
      </c>
      <c r="C149" s="36" t="s">
        <v>294</v>
      </c>
      <c r="J149" s="44"/>
    </row>
    <row r="150" spans="2:12" x14ac:dyDescent="0.3">
      <c r="C150" s="36" t="s">
        <v>295</v>
      </c>
      <c r="J150" s="44"/>
    </row>
    <row r="151" spans="2:12" x14ac:dyDescent="0.3">
      <c r="C151" s="36" t="s">
        <v>296</v>
      </c>
      <c r="J151" s="44"/>
    </row>
    <row r="152" spans="2:12" x14ac:dyDescent="0.3">
      <c r="C152" s="36" t="s">
        <v>297</v>
      </c>
      <c r="J152" s="44"/>
    </row>
    <row r="153" spans="2:12" x14ac:dyDescent="0.3">
      <c r="C153" s="36" t="s">
        <v>298</v>
      </c>
      <c r="J153" s="44"/>
    </row>
    <row r="154" spans="2:12" x14ac:dyDescent="0.3">
      <c r="C154" s="36" t="s">
        <v>103</v>
      </c>
      <c r="G154" s="36" t="s">
        <v>1</v>
      </c>
      <c r="H154" s="36">
        <v>2</v>
      </c>
      <c r="I154" s="44">
        <v>0</v>
      </c>
      <c r="J154" s="62">
        <f t="shared" si="10"/>
        <v>0</v>
      </c>
      <c r="K154" s="61">
        <f>I154*1.2</f>
        <v>0</v>
      </c>
      <c r="L154" s="61">
        <f>K154*H154</f>
        <v>0</v>
      </c>
    </row>
    <row r="155" spans="2:12" x14ac:dyDescent="0.3">
      <c r="J155" s="44"/>
    </row>
    <row r="156" spans="2:12" x14ac:dyDescent="0.3">
      <c r="C156" s="40" t="s">
        <v>205</v>
      </c>
      <c r="D156" s="40"/>
      <c r="E156" s="40"/>
      <c r="F156" s="40"/>
      <c r="J156" s="62">
        <f>SUM(J87:J155)</f>
        <v>0</v>
      </c>
      <c r="L156" s="61">
        <f>SUM(L98:L155)</f>
        <v>0</v>
      </c>
    </row>
    <row r="157" spans="2:12" x14ac:dyDescent="0.3">
      <c r="J157" s="44"/>
    </row>
    <row r="158" spans="2:12" x14ac:dyDescent="0.3">
      <c r="B158" s="40" t="s">
        <v>206</v>
      </c>
      <c r="C158" s="40" t="s">
        <v>207</v>
      </c>
      <c r="D158" s="40"/>
      <c r="E158" s="40"/>
      <c r="F158" s="40"/>
      <c r="J158" s="44"/>
    </row>
    <row r="159" spans="2:12" x14ac:dyDescent="0.3">
      <c r="J159" s="44"/>
    </row>
    <row r="160" spans="2:12" x14ac:dyDescent="0.3">
      <c r="B160" s="36">
        <v>1</v>
      </c>
      <c r="C160" s="36" t="s">
        <v>208</v>
      </c>
      <c r="J160" s="44"/>
    </row>
    <row r="161" spans="2:12" x14ac:dyDescent="0.3">
      <c r="C161" s="36" t="s">
        <v>164</v>
      </c>
      <c r="J161" s="44"/>
    </row>
    <row r="162" spans="2:12" x14ac:dyDescent="0.3">
      <c r="C162" s="36" t="s">
        <v>165</v>
      </c>
      <c r="J162" s="44"/>
    </row>
    <row r="163" spans="2:12" x14ac:dyDescent="0.3">
      <c r="C163" s="36" t="s">
        <v>4</v>
      </c>
      <c r="G163" s="36" t="s">
        <v>5</v>
      </c>
      <c r="H163" s="47">
        <v>900</v>
      </c>
      <c r="I163" s="44">
        <v>0</v>
      </c>
      <c r="J163" s="62">
        <f t="shared" si="10"/>
        <v>0</v>
      </c>
      <c r="K163" s="61">
        <f t="shared" ref="K163" si="13">I163*1.2</f>
        <v>0</v>
      </c>
      <c r="L163" s="61">
        <f t="shared" ref="L163" si="14">K163*H163</f>
        <v>0</v>
      </c>
    </row>
    <row r="164" spans="2:12" x14ac:dyDescent="0.3">
      <c r="J164" s="44"/>
    </row>
    <row r="165" spans="2:12" x14ac:dyDescent="0.3">
      <c r="B165" s="36">
        <v>2</v>
      </c>
      <c r="C165" s="36" t="s">
        <v>209</v>
      </c>
      <c r="J165" s="44"/>
    </row>
    <row r="166" spans="2:12" x14ac:dyDescent="0.3">
      <c r="C166" s="36" t="s">
        <v>210</v>
      </c>
      <c r="J166" s="44"/>
    </row>
    <row r="167" spans="2:12" x14ac:dyDescent="0.3">
      <c r="C167" s="36" t="s">
        <v>211</v>
      </c>
      <c r="J167" s="44"/>
    </row>
    <row r="168" spans="2:12" x14ac:dyDescent="0.3">
      <c r="C168" s="36" t="s">
        <v>212</v>
      </c>
      <c r="J168" s="44"/>
    </row>
    <row r="169" spans="2:12" x14ac:dyDescent="0.3">
      <c r="C169" s="36" t="s">
        <v>4</v>
      </c>
      <c r="G169" s="36" t="s">
        <v>5</v>
      </c>
      <c r="H169" s="47">
        <v>2100</v>
      </c>
      <c r="I169" s="44">
        <v>0</v>
      </c>
      <c r="J169" s="62">
        <f t="shared" si="10"/>
        <v>0</v>
      </c>
      <c r="K169" s="61">
        <f t="shared" ref="K169" si="15">I169*1.2</f>
        <v>0</v>
      </c>
      <c r="L169" s="61">
        <f t="shared" ref="L169" si="16">K169*H169</f>
        <v>0</v>
      </c>
    </row>
    <row r="170" spans="2:12" x14ac:dyDescent="0.3">
      <c r="J170" s="44"/>
    </row>
    <row r="171" spans="2:12" x14ac:dyDescent="0.3">
      <c r="B171" s="36">
        <v>3</v>
      </c>
      <c r="C171" s="36" t="s">
        <v>213</v>
      </c>
      <c r="J171" s="44"/>
    </row>
    <row r="172" spans="2:12" x14ac:dyDescent="0.3">
      <c r="C172" s="36" t="s">
        <v>214</v>
      </c>
      <c r="J172" s="44"/>
    </row>
    <row r="173" spans="2:12" x14ac:dyDescent="0.3">
      <c r="C173" s="36" t="s">
        <v>215</v>
      </c>
      <c r="J173" s="44"/>
    </row>
    <row r="174" spans="2:12" x14ac:dyDescent="0.3">
      <c r="C174" s="36" t="s">
        <v>4</v>
      </c>
      <c r="G174" s="36" t="s">
        <v>5</v>
      </c>
      <c r="H174" s="47">
        <v>2850</v>
      </c>
      <c r="I174" s="44">
        <v>0</v>
      </c>
      <c r="J174" s="62">
        <f t="shared" si="10"/>
        <v>0</v>
      </c>
      <c r="K174" s="61">
        <f t="shared" ref="K174" si="17">I174*1.2</f>
        <v>0</v>
      </c>
      <c r="L174" s="61">
        <f t="shared" ref="L174" si="18">K174*H174</f>
        <v>0</v>
      </c>
    </row>
    <row r="175" spans="2:12" x14ac:dyDescent="0.3">
      <c r="J175" s="44"/>
    </row>
    <row r="176" spans="2:12" x14ac:dyDescent="0.3">
      <c r="B176" s="36">
        <v>4</v>
      </c>
      <c r="C176" s="36" t="s">
        <v>88</v>
      </c>
      <c r="J176" s="44"/>
    </row>
    <row r="177" spans="2:12" x14ac:dyDescent="0.3">
      <c r="C177" s="36" t="s">
        <v>216</v>
      </c>
      <c r="J177" s="44"/>
    </row>
    <row r="178" spans="2:12" x14ac:dyDescent="0.3">
      <c r="C178" s="36" t="s">
        <v>4</v>
      </c>
      <c r="G178" s="36" t="s">
        <v>5</v>
      </c>
      <c r="H178" s="47">
        <v>150</v>
      </c>
      <c r="I178" s="44">
        <v>0</v>
      </c>
      <c r="J178" s="62">
        <f t="shared" si="10"/>
        <v>0</v>
      </c>
      <c r="K178" s="61">
        <f t="shared" ref="K178" si="19">I178*1.2</f>
        <v>0</v>
      </c>
      <c r="L178" s="61">
        <f t="shared" ref="L178" si="20">K178*H178</f>
        <v>0</v>
      </c>
    </row>
    <row r="179" spans="2:12" x14ac:dyDescent="0.3">
      <c r="J179" s="44"/>
    </row>
    <row r="180" spans="2:12" x14ac:dyDescent="0.3">
      <c r="B180" s="36">
        <v>5</v>
      </c>
      <c r="C180" s="36" t="s">
        <v>299</v>
      </c>
      <c r="J180" s="44"/>
    </row>
    <row r="181" spans="2:12" x14ac:dyDescent="0.3">
      <c r="C181" s="36" t="s">
        <v>300</v>
      </c>
      <c r="J181" s="44"/>
    </row>
    <row r="182" spans="2:12" x14ac:dyDescent="0.3">
      <c r="C182" s="36" t="s">
        <v>301</v>
      </c>
      <c r="J182" s="44"/>
    </row>
    <row r="183" spans="2:12" x14ac:dyDescent="0.3">
      <c r="C183" s="36" t="s">
        <v>302</v>
      </c>
      <c r="J183" s="44"/>
    </row>
    <row r="184" spans="2:12" x14ac:dyDescent="0.3">
      <c r="C184" s="36" t="s">
        <v>22</v>
      </c>
      <c r="G184" s="36" t="s">
        <v>23</v>
      </c>
      <c r="H184" s="47">
        <v>600</v>
      </c>
      <c r="I184" s="44">
        <v>0</v>
      </c>
      <c r="J184" s="62">
        <f t="shared" si="10"/>
        <v>0</v>
      </c>
      <c r="K184" s="61">
        <f t="shared" ref="K184" si="21">I184*1.2</f>
        <v>0</v>
      </c>
      <c r="L184" s="61">
        <f t="shared" ref="L184" si="22">K184*H184</f>
        <v>0</v>
      </c>
    </row>
    <row r="185" spans="2:12" x14ac:dyDescent="0.3">
      <c r="J185" s="44"/>
    </row>
    <row r="186" spans="2:12" x14ac:dyDescent="0.3">
      <c r="B186" s="36">
        <v>6</v>
      </c>
      <c r="C186" s="36" t="s">
        <v>303</v>
      </c>
      <c r="J186" s="44"/>
    </row>
    <row r="187" spans="2:12" x14ac:dyDescent="0.3">
      <c r="C187" s="36" t="s">
        <v>304</v>
      </c>
      <c r="J187" s="44"/>
    </row>
    <row r="188" spans="2:12" x14ac:dyDescent="0.3">
      <c r="C188" s="36" t="s">
        <v>305</v>
      </c>
      <c r="J188" s="44"/>
    </row>
    <row r="189" spans="2:12" x14ac:dyDescent="0.3">
      <c r="C189" s="36" t="s">
        <v>306</v>
      </c>
      <c r="J189" s="44"/>
    </row>
    <row r="190" spans="2:12" x14ac:dyDescent="0.3">
      <c r="C190" s="36" t="s">
        <v>215</v>
      </c>
      <c r="J190" s="44"/>
    </row>
    <row r="191" spans="2:12" x14ac:dyDescent="0.3">
      <c r="C191" s="36" t="s">
        <v>103</v>
      </c>
      <c r="G191" s="36" t="s">
        <v>1</v>
      </c>
      <c r="H191" s="36">
        <v>40</v>
      </c>
      <c r="I191" s="44">
        <v>0</v>
      </c>
      <c r="J191" s="62">
        <f t="shared" si="10"/>
        <v>0</v>
      </c>
      <c r="K191" s="61">
        <f t="shared" ref="K191" si="23">I191*1.2</f>
        <v>0</v>
      </c>
      <c r="L191" s="61">
        <f t="shared" ref="L191" si="24">K191*H191</f>
        <v>0</v>
      </c>
    </row>
    <row r="192" spans="2:12" x14ac:dyDescent="0.3">
      <c r="J192" s="44"/>
    </row>
    <row r="193" spans="2:12" x14ac:dyDescent="0.3">
      <c r="C193" s="40" t="s">
        <v>217</v>
      </c>
      <c r="D193" s="40"/>
      <c r="E193" s="40"/>
      <c r="F193" s="40"/>
      <c r="J193" s="62">
        <f>SUM(J157:J192)</f>
        <v>0</v>
      </c>
      <c r="L193" s="61">
        <f>SUM(L163:L192)</f>
        <v>0</v>
      </c>
    </row>
    <row r="194" spans="2:12" x14ac:dyDescent="0.3">
      <c r="J194" s="44"/>
    </row>
    <row r="195" spans="2:12" x14ac:dyDescent="0.3">
      <c r="J195" s="44"/>
    </row>
    <row r="196" spans="2:12" x14ac:dyDescent="0.3">
      <c r="B196" s="40" t="s">
        <v>218</v>
      </c>
      <c r="C196" s="40" t="s">
        <v>307</v>
      </c>
      <c r="D196" s="40"/>
      <c r="E196" s="40"/>
      <c r="J196" s="44"/>
    </row>
    <row r="197" spans="2:12" x14ac:dyDescent="0.3">
      <c r="J197" s="44"/>
    </row>
    <row r="198" spans="2:12" x14ac:dyDescent="0.3">
      <c r="B198" s="36">
        <v>1</v>
      </c>
      <c r="C198" s="36" t="s">
        <v>308</v>
      </c>
      <c r="J198" s="44"/>
    </row>
    <row r="199" spans="2:12" x14ac:dyDescent="0.3">
      <c r="C199" s="36" t="s">
        <v>309</v>
      </c>
      <c r="J199" s="44"/>
    </row>
    <row r="200" spans="2:12" x14ac:dyDescent="0.3">
      <c r="C200" s="36" t="s">
        <v>310</v>
      </c>
      <c r="J200" s="44"/>
    </row>
    <row r="201" spans="2:12" x14ac:dyDescent="0.3">
      <c r="C201" s="36" t="s">
        <v>311</v>
      </c>
      <c r="J201" s="44"/>
    </row>
    <row r="202" spans="2:12" x14ac:dyDescent="0.3">
      <c r="C202" s="36" t="s">
        <v>312</v>
      </c>
      <c r="J202" s="44"/>
    </row>
    <row r="203" spans="2:12" x14ac:dyDescent="0.3">
      <c r="C203" s="36" t="s">
        <v>4</v>
      </c>
      <c r="G203" s="36" t="s">
        <v>5</v>
      </c>
      <c r="H203" s="47">
        <v>150</v>
      </c>
      <c r="I203" s="44">
        <v>0</v>
      </c>
      <c r="J203" s="62">
        <f t="shared" si="10"/>
        <v>0</v>
      </c>
      <c r="K203" s="61">
        <f t="shared" ref="K203" si="25">I203*1.2</f>
        <v>0</v>
      </c>
      <c r="L203" s="61">
        <f t="shared" ref="L203" si="26">K203*H203</f>
        <v>0</v>
      </c>
    </row>
    <row r="204" spans="2:12" x14ac:dyDescent="0.3">
      <c r="J204" s="44"/>
    </row>
    <row r="205" spans="2:12" x14ac:dyDescent="0.3">
      <c r="B205" s="36">
        <v>2</v>
      </c>
      <c r="C205" s="36" t="s">
        <v>308</v>
      </c>
      <c r="J205" s="44"/>
    </row>
    <row r="206" spans="2:12" x14ac:dyDescent="0.3">
      <c r="C206" s="36" t="s">
        <v>313</v>
      </c>
      <c r="J206" s="44"/>
    </row>
    <row r="207" spans="2:12" x14ac:dyDescent="0.3">
      <c r="C207" s="36" t="s">
        <v>314</v>
      </c>
      <c r="J207" s="44"/>
    </row>
    <row r="208" spans="2:12" x14ac:dyDescent="0.3">
      <c r="C208" s="36" t="s">
        <v>315</v>
      </c>
      <c r="J208" s="44"/>
    </row>
    <row r="209" spans="2:12" x14ac:dyDescent="0.3">
      <c r="C209" s="36" t="s">
        <v>316</v>
      </c>
      <c r="J209" s="44"/>
    </row>
    <row r="210" spans="2:12" x14ac:dyDescent="0.3">
      <c r="C210" s="36" t="s">
        <v>4</v>
      </c>
      <c r="G210" s="36" t="s">
        <v>5</v>
      </c>
      <c r="H210" s="47">
        <v>75</v>
      </c>
      <c r="I210" s="44">
        <v>0</v>
      </c>
      <c r="J210" s="62">
        <f t="shared" ref="J210:J263" si="27">H210*I210</f>
        <v>0</v>
      </c>
      <c r="K210" s="61">
        <f t="shared" ref="K210" si="28">I210*1.2</f>
        <v>0</v>
      </c>
      <c r="L210" s="61">
        <f t="shared" ref="L210" si="29">K210*H210</f>
        <v>0</v>
      </c>
    </row>
    <row r="211" spans="2:12" x14ac:dyDescent="0.3">
      <c r="C211" s="40" t="s">
        <v>317</v>
      </c>
      <c r="D211" s="40"/>
      <c r="E211" s="40"/>
      <c r="F211" s="40"/>
      <c r="J211" s="62">
        <f>SUM(J194:J210)</f>
        <v>0</v>
      </c>
      <c r="L211" s="61">
        <f>SUM(L203:L210)</f>
        <v>0</v>
      </c>
    </row>
    <row r="212" spans="2:12" x14ac:dyDescent="0.3">
      <c r="B212" s="40" t="s">
        <v>318</v>
      </c>
      <c r="C212" s="40" t="s">
        <v>319</v>
      </c>
      <c r="D212" s="40"/>
      <c r="E212" s="40"/>
      <c r="J212" s="44"/>
    </row>
    <row r="213" spans="2:12" x14ac:dyDescent="0.3">
      <c r="J213" s="44"/>
    </row>
    <row r="214" spans="2:12" x14ac:dyDescent="0.3">
      <c r="B214" s="36">
        <v>1</v>
      </c>
      <c r="C214" s="36" t="s">
        <v>320</v>
      </c>
      <c r="J214" s="44"/>
    </row>
    <row r="215" spans="2:12" x14ac:dyDescent="0.3">
      <c r="C215" s="36" t="s">
        <v>321</v>
      </c>
      <c r="J215" s="44"/>
    </row>
    <row r="216" spans="2:12" x14ac:dyDescent="0.3">
      <c r="C216" s="36" t="s">
        <v>322</v>
      </c>
      <c r="J216" s="44"/>
    </row>
    <row r="217" spans="2:12" x14ac:dyDescent="0.3">
      <c r="C217" s="36" t="s">
        <v>323</v>
      </c>
      <c r="J217" s="44"/>
    </row>
    <row r="218" spans="2:12" x14ac:dyDescent="0.3">
      <c r="C218" s="36" t="s">
        <v>324</v>
      </c>
      <c r="J218" s="44"/>
    </row>
    <row r="219" spans="2:12" x14ac:dyDescent="0.3">
      <c r="C219" s="36" t="s">
        <v>325</v>
      </c>
      <c r="J219" s="44"/>
    </row>
    <row r="220" spans="2:12" x14ac:dyDescent="0.3">
      <c r="C220" s="36" t="s">
        <v>326</v>
      </c>
      <c r="J220" s="44"/>
    </row>
    <row r="221" spans="2:12" x14ac:dyDescent="0.3">
      <c r="C221" s="36" t="s">
        <v>4</v>
      </c>
      <c r="G221" s="36" t="s">
        <v>5</v>
      </c>
      <c r="H221" s="47">
        <v>350</v>
      </c>
      <c r="I221" s="44">
        <v>0</v>
      </c>
      <c r="J221" s="62">
        <f t="shared" si="27"/>
        <v>0</v>
      </c>
      <c r="K221" s="61">
        <f t="shared" ref="K221" si="30">I221*1.2</f>
        <v>0</v>
      </c>
      <c r="L221" s="61">
        <f t="shared" ref="L221" si="31">K221*H221</f>
        <v>0</v>
      </c>
    </row>
    <row r="222" spans="2:12" x14ac:dyDescent="0.3">
      <c r="J222" s="44"/>
    </row>
    <row r="223" spans="2:12" x14ac:dyDescent="0.3">
      <c r="B223" s="36">
        <v>2</v>
      </c>
      <c r="C223" s="36" t="s">
        <v>327</v>
      </c>
      <c r="J223" s="44"/>
    </row>
    <row r="224" spans="2:12" x14ac:dyDescent="0.3">
      <c r="C224" s="36" t="s">
        <v>328</v>
      </c>
      <c r="J224" s="44"/>
    </row>
    <row r="225" spans="2:12" x14ac:dyDescent="0.3">
      <c r="C225" s="36" t="s">
        <v>329</v>
      </c>
      <c r="J225" s="44"/>
    </row>
    <row r="226" spans="2:12" x14ac:dyDescent="0.3">
      <c r="C226" s="36" t="s">
        <v>4</v>
      </c>
      <c r="G226" s="36" t="s">
        <v>5</v>
      </c>
      <c r="H226" s="47">
        <v>70</v>
      </c>
      <c r="I226" s="44">
        <v>0</v>
      </c>
      <c r="J226" s="62">
        <f t="shared" si="27"/>
        <v>0</v>
      </c>
      <c r="K226" s="61">
        <f t="shared" ref="K226" si="32">I226*1.2</f>
        <v>0</v>
      </c>
      <c r="L226" s="61">
        <f t="shared" ref="L226" si="33">K226*H226</f>
        <v>0</v>
      </c>
    </row>
    <row r="227" spans="2:12" x14ac:dyDescent="0.3">
      <c r="J227" s="44"/>
    </row>
    <row r="228" spans="2:12" x14ac:dyDescent="0.3">
      <c r="B228" s="36">
        <v>3</v>
      </c>
      <c r="C228" s="36" t="s">
        <v>330</v>
      </c>
      <c r="J228" s="44"/>
    </row>
    <row r="229" spans="2:12" x14ac:dyDescent="0.3">
      <c r="C229" s="36" t="s">
        <v>331</v>
      </c>
      <c r="J229" s="44"/>
    </row>
    <row r="230" spans="2:12" x14ac:dyDescent="0.3">
      <c r="C230" s="36" t="s">
        <v>332</v>
      </c>
      <c r="J230" s="44"/>
    </row>
    <row r="231" spans="2:12" x14ac:dyDescent="0.3">
      <c r="C231" s="36" t="s">
        <v>333</v>
      </c>
      <c r="J231" s="44"/>
    </row>
    <row r="232" spans="2:12" x14ac:dyDescent="0.3">
      <c r="C232" s="36" t="s">
        <v>334</v>
      </c>
      <c r="J232" s="44"/>
    </row>
    <row r="233" spans="2:12" x14ac:dyDescent="0.3">
      <c r="C233" s="36" t="s">
        <v>335</v>
      </c>
      <c r="J233" s="44"/>
    </row>
    <row r="234" spans="2:12" x14ac:dyDescent="0.3">
      <c r="C234" s="36" t="s">
        <v>236</v>
      </c>
      <c r="G234" s="36" t="s">
        <v>5</v>
      </c>
      <c r="H234" s="47">
        <v>350</v>
      </c>
      <c r="I234" s="44">
        <v>0</v>
      </c>
      <c r="J234" s="62">
        <f t="shared" si="27"/>
        <v>0</v>
      </c>
      <c r="K234" s="61">
        <f t="shared" ref="K234" si="34">I234*1.2</f>
        <v>0</v>
      </c>
      <c r="L234" s="61">
        <f t="shared" ref="L234" si="35">K234*H234</f>
        <v>0</v>
      </c>
    </row>
    <row r="235" spans="2:12" x14ac:dyDescent="0.3">
      <c r="J235" s="44"/>
    </row>
    <row r="236" spans="2:12" x14ac:dyDescent="0.3">
      <c r="B236" s="36">
        <v>4</v>
      </c>
      <c r="C236" s="36" t="s">
        <v>336</v>
      </c>
      <c r="J236" s="44"/>
    </row>
    <row r="237" spans="2:12" x14ac:dyDescent="0.3">
      <c r="C237" s="36" t="s">
        <v>337</v>
      </c>
      <c r="J237" s="44"/>
    </row>
    <row r="238" spans="2:12" x14ac:dyDescent="0.3">
      <c r="C238" s="36" t="s">
        <v>338</v>
      </c>
      <c r="J238" s="44"/>
    </row>
    <row r="239" spans="2:12" x14ac:dyDescent="0.3">
      <c r="C239" s="36" t="s">
        <v>339</v>
      </c>
      <c r="J239" s="44"/>
    </row>
    <row r="240" spans="2:12" x14ac:dyDescent="0.3">
      <c r="C240" s="36" t="s">
        <v>340</v>
      </c>
      <c r="J240" s="44"/>
    </row>
    <row r="241" spans="2:12" x14ac:dyDescent="0.3">
      <c r="C241" s="36" t="s">
        <v>341</v>
      </c>
      <c r="J241" s="44"/>
    </row>
    <row r="242" spans="2:12" x14ac:dyDescent="0.3">
      <c r="C242" s="36" t="s">
        <v>342</v>
      </c>
      <c r="J242" s="44"/>
    </row>
    <row r="243" spans="2:12" x14ac:dyDescent="0.3">
      <c r="C243" s="36" t="s">
        <v>343</v>
      </c>
      <c r="J243" s="44"/>
    </row>
    <row r="244" spans="2:12" x14ac:dyDescent="0.3">
      <c r="C244" s="36" t="s">
        <v>344</v>
      </c>
      <c r="J244" s="44"/>
    </row>
    <row r="245" spans="2:12" x14ac:dyDescent="0.3">
      <c r="C245" s="36" t="s">
        <v>4</v>
      </c>
      <c r="G245" s="36" t="s">
        <v>5</v>
      </c>
      <c r="H245" s="47">
        <v>350</v>
      </c>
      <c r="I245" s="44">
        <v>0</v>
      </c>
      <c r="J245" s="62">
        <f t="shared" si="27"/>
        <v>0</v>
      </c>
      <c r="K245" s="61">
        <f t="shared" ref="K245" si="36">I245*1.2</f>
        <v>0</v>
      </c>
      <c r="L245" s="61">
        <f t="shared" ref="L245" si="37">K245*H245</f>
        <v>0</v>
      </c>
    </row>
    <row r="246" spans="2:12" x14ac:dyDescent="0.3">
      <c r="J246" s="44"/>
    </row>
    <row r="247" spans="2:12" x14ac:dyDescent="0.3">
      <c r="B247" s="36">
        <v>5</v>
      </c>
      <c r="C247" s="36" t="s">
        <v>345</v>
      </c>
      <c r="J247" s="44"/>
    </row>
    <row r="248" spans="2:12" x14ac:dyDescent="0.3">
      <c r="C248" s="36" t="s">
        <v>346</v>
      </c>
      <c r="J248" s="44"/>
    </row>
    <row r="249" spans="2:12" x14ac:dyDescent="0.3">
      <c r="C249" s="36" t="s">
        <v>347</v>
      </c>
      <c r="J249" s="44"/>
    </row>
    <row r="250" spans="2:12" x14ac:dyDescent="0.3">
      <c r="C250" s="36" t="s">
        <v>348</v>
      </c>
      <c r="J250" s="44"/>
    </row>
    <row r="251" spans="2:12" x14ac:dyDescent="0.3">
      <c r="C251" s="36" t="s">
        <v>349</v>
      </c>
      <c r="J251" s="44"/>
    </row>
    <row r="252" spans="2:12" x14ac:dyDescent="0.3">
      <c r="C252" s="36" t="s">
        <v>350</v>
      </c>
      <c r="J252" s="44"/>
    </row>
    <row r="253" spans="2:12" x14ac:dyDescent="0.3">
      <c r="C253" s="36" t="s">
        <v>351</v>
      </c>
      <c r="J253" s="44"/>
    </row>
    <row r="254" spans="2:12" x14ac:dyDescent="0.3">
      <c r="C254" s="36" t="s">
        <v>352</v>
      </c>
      <c r="J254" s="44"/>
    </row>
    <row r="255" spans="2:12" x14ac:dyDescent="0.3">
      <c r="C255" s="36" t="s">
        <v>4</v>
      </c>
      <c r="G255" s="36" t="s">
        <v>5</v>
      </c>
      <c r="H255" s="47">
        <v>60</v>
      </c>
      <c r="I255" s="44">
        <v>0</v>
      </c>
      <c r="J255" s="62">
        <f t="shared" si="27"/>
        <v>0</v>
      </c>
      <c r="K255" s="61">
        <f t="shared" ref="K255" si="38">I255*1.2</f>
        <v>0</v>
      </c>
      <c r="L255" s="61">
        <f t="shared" ref="L255" si="39">K255*H255</f>
        <v>0</v>
      </c>
    </row>
    <row r="256" spans="2:12" x14ac:dyDescent="0.3">
      <c r="J256" s="44"/>
    </row>
    <row r="257" spans="2:12" x14ac:dyDescent="0.3">
      <c r="B257" s="36">
        <v>6</v>
      </c>
      <c r="C257" s="36" t="s">
        <v>110</v>
      </c>
      <c r="J257" s="44"/>
    </row>
    <row r="258" spans="2:12" x14ac:dyDescent="0.3">
      <c r="C258" s="36" t="s">
        <v>353</v>
      </c>
      <c r="J258" s="44"/>
    </row>
    <row r="259" spans="2:12" x14ac:dyDescent="0.3">
      <c r="C259" s="36" t="s">
        <v>354</v>
      </c>
      <c r="J259" s="44"/>
    </row>
    <row r="260" spans="2:12" x14ac:dyDescent="0.3">
      <c r="C260" s="36" t="s">
        <v>355</v>
      </c>
      <c r="J260" s="44"/>
    </row>
    <row r="261" spans="2:12" x14ac:dyDescent="0.3">
      <c r="C261" s="36" t="s">
        <v>356</v>
      </c>
      <c r="J261" s="44"/>
    </row>
    <row r="262" spans="2:12" x14ac:dyDescent="0.3">
      <c r="C262" s="36" t="s">
        <v>357</v>
      </c>
      <c r="J262" s="44"/>
    </row>
    <row r="263" spans="2:12" x14ac:dyDescent="0.3">
      <c r="C263" s="36" t="s">
        <v>358</v>
      </c>
      <c r="G263" s="36" t="s">
        <v>5</v>
      </c>
      <c r="H263" s="47">
        <v>70</v>
      </c>
      <c r="I263" s="44">
        <v>0</v>
      </c>
      <c r="J263" s="62">
        <f t="shared" si="27"/>
        <v>0</v>
      </c>
      <c r="K263" s="61">
        <f t="shared" ref="K263" si="40">I263*1.2</f>
        <v>0</v>
      </c>
      <c r="L263" s="61">
        <f t="shared" ref="L263" si="41">K263*H263</f>
        <v>0</v>
      </c>
    </row>
    <row r="264" spans="2:12" x14ac:dyDescent="0.3">
      <c r="J264" s="44"/>
    </row>
    <row r="265" spans="2:12" x14ac:dyDescent="0.3">
      <c r="C265" s="40" t="s">
        <v>359</v>
      </c>
      <c r="D265" s="40"/>
      <c r="E265" s="40"/>
      <c r="F265" s="40"/>
      <c r="J265" s="62">
        <f>SUM(J212:J264)</f>
        <v>0</v>
      </c>
      <c r="L265" s="61">
        <f>SUM(L221:L264)</f>
        <v>0</v>
      </c>
    </row>
    <row r="266" spans="2:12" x14ac:dyDescent="0.3">
      <c r="J266" s="44"/>
    </row>
    <row r="267" spans="2:12" x14ac:dyDescent="0.3">
      <c r="B267" s="40" t="s">
        <v>360</v>
      </c>
      <c r="C267" s="40" t="s">
        <v>361</v>
      </c>
      <c r="D267" s="40"/>
      <c r="E267" s="40"/>
      <c r="F267" s="40"/>
      <c r="J267" s="44"/>
    </row>
    <row r="268" spans="2:12" x14ac:dyDescent="0.3">
      <c r="J268" s="44"/>
    </row>
    <row r="269" spans="2:12" x14ac:dyDescent="0.3">
      <c r="B269" s="36">
        <v>1</v>
      </c>
      <c r="C269" s="36" t="s">
        <v>362</v>
      </c>
      <c r="J269" s="44"/>
    </row>
    <row r="270" spans="2:12" x14ac:dyDescent="0.3">
      <c r="C270" s="36" t="s">
        <v>363</v>
      </c>
      <c r="J270" s="44"/>
    </row>
    <row r="271" spans="2:12" x14ac:dyDescent="0.3">
      <c r="C271" s="36" t="s">
        <v>364</v>
      </c>
      <c r="J271" s="44"/>
    </row>
    <row r="272" spans="2:12" x14ac:dyDescent="0.3">
      <c r="C272" s="36" t="s">
        <v>365</v>
      </c>
      <c r="J272" s="44"/>
    </row>
    <row r="273" spans="2:12" x14ac:dyDescent="0.3">
      <c r="C273" s="36" t="s">
        <v>245</v>
      </c>
      <c r="G273" s="36" t="s">
        <v>123</v>
      </c>
      <c r="H273" s="36">
        <v>2</v>
      </c>
      <c r="I273" s="44">
        <v>0</v>
      </c>
      <c r="J273" s="62">
        <f t="shared" ref="J273:J322" si="42">H273*I273</f>
        <v>0</v>
      </c>
      <c r="K273" s="61">
        <f t="shared" ref="K273" si="43">I273*1.2</f>
        <v>0</v>
      </c>
      <c r="L273" s="61">
        <f t="shared" ref="L273" si="44">K273*H273</f>
        <v>0</v>
      </c>
    </row>
    <row r="274" spans="2:12" x14ac:dyDescent="0.3">
      <c r="J274" s="44"/>
    </row>
    <row r="275" spans="2:12" x14ac:dyDescent="0.3">
      <c r="B275" s="36">
        <v>2</v>
      </c>
      <c r="C275" s="36" t="s">
        <v>366</v>
      </c>
      <c r="J275" s="44"/>
    </row>
    <row r="276" spans="2:12" x14ac:dyDescent="0.3">
      <c r="C276" s="36" t="s">
        <v>367</v>
      </c>
      <c r="J276" s="44"/>
    </row>
    <row r="277" spans="2:12" x14ac:dyDescent="0.3">
      <c r="C277" s="36" t="s">
        <v>368</v>
      </c>
      <c r="J277" s="44"/>
    </row>
    <row r="278" spans="2:12" x14ac:dyDescent="0.3">
      <c r="C278" s="36" t="s">
        <v>103</v>
      </c>
      <c r="G278" s="36" t="s">
        <v>1</v>
      </c>
      <c r="H278" s="36">
        <v>4</v>
      </c>
      <c r="I278" s="44">
        <v>0</v>
      </c>
      <c r="J278" s="62">
        <f t="shared" si="42"/>
        <v>0</v>
      </c>
      <c r="K278" s="61">
        <f t="shared" ref="K278" si="45">I278*1.2</f>
        <v>0</v>
      </c>
      <c r="L278" s="61">
        <f t="shared" ref="L278" si="46">K278*H278</f>
        <v>0</v>
      </c>
    </row>
    <row r="279" spans="2:12" x14ac:dyDescent="0.3">
      <c r="J279" s="44"/>
    </row>
    <row r="280" spans="2:12" x14ac:dyDescent="0.3">
      <c r="B280" s="36">
        <v>3</v>
      </c>
      <c r="C280" s="36" t="s">
        <v>369</v>
      </c>
      <c r="J280" s="44"/>
    </row>
    <row r="281" spans="2:12" x14ac:dyDescent="0.3">
      <c r="C281" s="36" t="s">
        <v>370</v>
      </c>
      <c r="J281" s="44"/>
    </row>
    <row r="282" spans="2:12" x14ac:dyDescent="0.3">
      <c r="C282" s="36" t="s">
        <v>371</v>
      </c>
      <c r="J282" s="44"/>
    </row>
    <row r="283" spans="2:12" x14ac:dyDescent="0.3">
      <c r="C283" s="36" t="s">
        <v>368</v>
      </c>
      <c r="J283" s="44"/>
    </row>
    <row r="284" spans="2:12" x14ac:dyDescent="0.3">
      <c r="C284" s="36" t="s">
        <v>103</v>
      </c>
      <c r="G284" s="36" t="s">
        <v>1</v>
      </c>
      <c r="H284" s="36">
        <v>2</v>
      </c>
      <c r="I284" s="44">
        <v>0</v>
      </c>
      <c r="J284" s="62">
        <f t="shared" si="42"/>
        <v>0</v>
      </c>
      <c r="K284" s="61">
        <f t="shared" ref="K284" si="47">I284*1.2</f>
        <v>0</v>
      </c>
      <c r="L284" s="61">
        <f t="shared" ref="L284" si="48">K284*H284</f>
        <v>0</v>
      </c>
    </row>
    <row r="285" spans="2:12" x14ac:dyDescent="0.3">
      <c r="J285" s="44"/>
    </row>
    <row r="286" spans="2:12" x14ac:dyDescent="0.3">
      <c r="B286" s="36">
        <v>4</v>
      </c>
      <c r="C286" s="36" t="s">
        <v>372</v>
      </c>
      <c r="J286" s="44"/>
    </row>
    <row r="287" spans="2:12" x14ac:dyDescent="0.3">
      <c r="C287" s="36" t="s">
        <v>373</v>
      </c>
      <c r="J287" s="44"/>
    </row>
    <row r="288" spans="2:12" x14ac:dyDescent="0.3">
      <c r="C288" s="36" t="s">
        <v>374</v>
      </c>
      <c r="J288" s="44"/>
    </row>
    <row r="289" spans="2:12" x14ac:dyDescent="0.3">
      <c r="C289" s="36" t="s">
        <v>103</v>
      </c>
      <c r="G289" s="36" t="s">
        <v>1</v>
      </c>
      <c r="H289" s="36">
        <v>3</v>
      </c>
      <c r="I289" s="44">
        <v>0</v>
      </c>
      <c r="J289" s="62">
        <f t="shared" si="42"/>
        <v>0</v>
      </c>
      <c r="K289" s="61">
        <f t="shared" ref="K289" si="49">I289*1.2</f>
        <v>0</v>
      </c>
      <c r="L289" s="61">
        <f t="shared" ref="L289" si="50">K289*H289</f>
        <v>0</v>
      </c>
    </row>
    <row r="290" spans="2:12" x14ac:dyDescent="0.3">
      <c r="J290" s="44"/>
    </row>
    <row r="291" spans="2:12" x14ac:dyDescent="0.3">
      <c r="B291" s="36">
        <v>5</v>
      </c>
      <c r="C291" s="36" t="s">
        <v>106</v>
      </c>
      <c r="J291" s="44"/>
    </row>
    <row r="292" spans="2:12" x14ac:dyDescent="0.3">
      <c r="C292" s="36" t="s">
        <v>375</v>
      </c>
      <c r="J292" s="44"/>
    </row>
    <row r="293" spans="2:12" x14ac:dyDescent="0.3">
      <c r="C293" s="36" t="s">
        <v>376</v>
      </c>
      <c r="J293" s="44"/>
    </row>
    <row r="294" spans="2:12" x14ac:dyDescent="0.3">
      <c r="C294" s="36" t="s">
        <v>377</v>
      </c>
      <c r="G294" s="36" t="s">
        <v>378</v>
      </c>
      <c r="H294" s="36">
        <v>2</v>
      </c>
      <c r="I294" s="44">
        <v>0</v>
      </c>
      <c r="J294" s="62">
        <f t="shared" si="42"/>
        <v>0</v>
      </c>
      <c r="K294" s="61">
        <f t="shared" ref="K294" si="51">I294*1.2</f>
        <v>0</v>
      </c>
      <c r="L294" s="61">
        <f t="shared" ref="L294" si="52">K294*H294</f>
        <v>0</v>
      </c>
    </row>
    <row r="295" spans="2:12" x14ac:dyDescent="0.3">
      <c r="C295" s="40" t="s">
        <v>379</v>
      </c>
      <c r="D295" s="40"/>
      <c r="E295" s="40"/>
      <c r="F295" s="40"/>
      <c r="J295" s="62">
        <f>SUM(J266:J294)</f>
        <v>0</v>
      </c>
      <c r="L295" s="61">
        <f>SUM(L273:L294)</f>
        <v>0</v>
      </c>
    </row>
    <row r="296" spans="2:12" x14ac:dyDescent="0.3">
      <c r="J296" s="44"/>
    </row>
    <row r="297" spans="2:12" x14ac:dyDescent="0.3">
      <c r="J297" s="44"/>
    </row>
    <row r="298" spans="2:12" x14ac:dyDescent="0.3">
      <c r="B298" s="40" t="s">
        <v>360</v>
      </c>
      <c r="C298" s="40" t="s">
        <v>380</v>
      </c>
      <c r="D298" s="40"/>
      <c r="E298" s="40"/>
      <c r="J298" s="44"/>
    </row>
    <row r="299" spans="2:12" x14ac:dyDescent="0.3">
      <c r="J299" s="44"/>
    </row>
    <row r="300" spans="2:12" x14ac:dyDescent="0.3">
      <c r="B300" s="36">
        <v>1</v>
      </c>
      <c r="C300" s="36" t="s">
        <v>381</v>
      </c>
      <c r="J300" s="44"/>
    </row>
    <row r="301" spans="2:12" x14ac:dyDescent="0.3">
      <c r="C301" s="36" t="s">
        <v>100</v>
      </c>
      <c r="J301" s="44"/>
    </row>
    <row r="302" spans="2:12" x14ac:dyDescent="0.3">
      <c r="C302" s="36" t="s">
        <v>382</v>
      </c>
      <c r="J302" s="44"/>
    </row>
    <row r="303" spans="2:12" x14ac:dyDescent="0.3">
      <c r="C303" s="36" t="s">
        <v>102</v>
      </c>
      <c r="J303" s="44"/>
    </row>
    <row r="304" spans="2:12" x14ac:dyDescent="0.3">
      <c r="C304" s="36" t="s">
        <v>103</v>
      </c>
      <c r="G304" s="36" t="s">
        <v>1</v>
      </c>
      <c r="H304" s="36">
        <v>5</v>
      </c>
      <c r="I304" s="44">
        <v>0</v>
      </c>
      <c r="J304" s="62">
        <f t="shared" si="42"/>
        <v>0</v>
      </c>
      <c r="K304" s="61">
        <f t="shared" ref="K304" si="53">I304*1.2</f>
        <v>0</v>
      </c>
      <c r="L304" s="61">
        <f t="shared" ref="L304" si="54">K304*H304</f>
        <v>0</v>
      </c>
    </row>
    <row r="305" spans="2:12" x14ac:dyDescent="0.3">
      <c r="J305" s="44"/>
    </row>
    <row r="306" spans="2:12" x14ac:dyDescent="0.3">
      <c r="B306" s="36">
        <v>2</v>
      </c>
      <c r="C306" s="36" t="s">
        <v>381</v>
      </c>
      <c r="J306" s="44"/>
    </row>
    <row r="307" spans="2:12" x14ac:dyDescent="0.3">
      <c r="C307" s="36" t="s">
        <v>104</v>
      </c>
      <c r="J307" s="44"/>
    </row>
    <row r="308" spans="2:12" x14ac:dyDescent="0.3">
      <c r="C308" s="36" t="s">
        <v>383</v>
      </c>
      <c r="J308" s="44"/>
    </row>
    <row r="309" spans="2:12" x14ac:dyDescent="0.3">
      <c r="C309" s="36" t="s">
        <v>102</v>
      </c>
      <c r="J309" s="44"/>
    </row>
    <row r="310" spans="2:12" x14ac:dyDescent="0.3">
      <c r="C310" s="36" t="s">
        <v>103</v>
      </c>
      <c r="G310" s="36" t="s">
        <v>1</v>
      </c>
      <c r="H310" s="36">
        <v>5</v>
      </c>
      <c r="I310" s="44">
        <v>0</v>
      </c>
      <c r="J310" s="62">
        <f t="shared" si="42"/>
        <v>0</v>
      </c>
      <c r="K310" s="61">
        <f t="shared" ref="K310" si="55">I310*1.2</f>
        <v>0</v>
      </c>
      <c r="L310" s="61">
        <f t="shared" ref="L310" si="56">K310*H310</f>
        <v>0</v>
      </c>
    </row>
    <row r="311" spans="2:12" x14ac:dyDescent="0.3">
      <c r="J311" s="44"/>
    </row>
    <row r="312" spans="2:12" x14ac:dyDescent="0.3">
      <c r="B312" s="36">
        <v>3</v>
      </c>
      <c r="C312" s="36" t="s">
        <v>384</v>
      </c>
      <c r="J312" s="44"/>
    </row>
    <row r="313" spans="2:12" x14ac:dyDescent="0.3">
      <c r="C313" s="36" t="s">
        <v>385</v>
      </c>
      <c r="J313" s="44"/>
    </row>
    <row r="314" spans="2:12" x14ac:dyDescent="0.3">
      <c r="C314" s="36" t="s">
        <v>386</v>
      </c>
      <c r="J314" s="44"/>
    </row>
    <row r="315" spans="2:12" x14ac:dyDescent="0.3">
      <c r="C315" s="36" t="s">
        <v>387</v>
      </c>
      <c r="J315" s="44"/>
    </row>
    <row r="316" spans="2:12" x14ac:dyDescent="0.3">
      <c r="C316" s="36" t="s">
        <v>103</v>
      </c>
      <c r="G316" s="36" t="s">
        <v>1</v>
      </c>
      <c r="H316" s="36">
        <v>5</v>
      </c>
      <c r="I316" s="44">
        <v>0</v>
      </c>
      <c r="J316" s="62">
        <f t="shared" si="42"/>
        <v>0</v>
      </c>
      <c r="K316" s="61">
        <f t="shared" ref="K316" si="57">I316*1.2</f>
        <v>0</v>
      </c>
      <c r="L316" s="61">
        <f t="shared" ref="L316" si="58">K316*H316</f>
        <v>0</v>
      </c>
    </row>
    <row r="317" spans="2:12" x14ac:dyDescent="0.3">
      <c r="J317" s="44"/>
    </row>
    <row r="318" spans="2:12" x14ac:dyDescent="0.3">
      <c r="B318" s="36">
        <v>4</v>
      </c>
      <c r="C318" s="36" t="s">
        <v>384</v>
      </c>
      <c r="J318" s="44"/>
    </row>
    <row r="319" spans="2:12" x14ac:dyDescent="0.3">
      <c r="C319" s="36" t="s">
        <v>388</v>
      </c>
      <c r="J319" s="44"/>
    </row>
    <row r="320" spans="2:12" x14ac:dyDescent="0.3">
      <c r="C320" s="36" t="s">
        <v>386</v>
      </c>
      <c r="J320" s="44"/>
    </row>
    <row r="321" spans="2:12" x14ac:dyDescent="0.3">
      <c r="C321" s="36" t="s">
        <v>387</v>
      </c>
      <c r="J321" s="44"/>
    </row>
    <row r="322" spans="2:12" x14ac:dyDescent="0.3">
      <c r="C322" s="36" t="s">
        <v>103</v>
      </c>
      <c r="G322" s="36" t="s">
        <v>1</v>
      </c>
      <c r="H322" s="36">
        <v>5</v>
      </c>
      <c r="I322" s="44">
        <v>0</v>
      </c>
      <c r="J322" s="62">
        <f t="shared" si="42"/>
        <v>0</v>
      </c>
      <c r="K322" s="61">
        <f t="shared" ref="K322" si="59">I322*1.2</f>
        <v>0</v>
      </c>
      <c r="L322" s="61">
        <f t="shared" ref="L322" si="60">K322*H322</f>
        <v>0</v>
      </c>
    </row>
    <row r="323" spans="2:12" x14ac:dyDescent="0.3">
      <c r="J323" s="44"/>
    </row>
    <row r="324" spans="2:12" x14ac:dyDescent="0.3">
      <c r="C324" s="40" t="s">
        <v>389</v>
      </c>
      <c r="D324" s="40"/>
      <c r="E324" s="40"/>
      <c r="J324" s="62">
        <f>SUM(J296:J323)</f>
        <v>0</v>
      </c>
      <c r="L324" s="61">
        <f>SUM(L304:L323)</f>
        <v>0</v>
      </c>
    </row>
    <row r="325" spans="2:12" x14ac:dyDescent="0.3">
      <c r="J325" s="44"/>
    </row>
    <row r="326" spans="2:12" x14ac:dyDescent="0.3">
      <c r="C326" s="40"/>
      <c r="D326" s="40"/>
      <c r="E326" s="40"/>
      <c r="F326" s="40"/>
    </row>
    <row r="328" spans="2:12" x14ac:dyDescent="0.3">
      <c r="B328" s="40"/>
      <c r="C328" s="40"/>
      <c r="D328" s="40" t="s">
        <v>229</v>
      </c>
      <c r="E328" s="40"/>
      <c r="F328" s="40"/>
      <c r="G328" s="40"/>
      <c r="H328" s="40"/>
    </row>
    <row r="329" spans="2:12" x14ac:dyDescent="0.3">
      <c r="B329" s="40"/>
      <c r="C329" s="40"/>
      <c r="D329" s="40"/>
      <c r="E329" s="40"/>
      <c r="F329" s="40"/>
      <c r="G329" s="40"/>
      <c r="H329" s="40"/>
    </row>
    <row r="330" spans="2:12" x14ac:dyDescent="0.3">
      <c r="B330" s="40" t="s">
        <v>0</v>
      </c>
      <c r="C330" s="40" t="s">
        <v>170</v>
      </c>
      <c r="D330" s="40"/>
      <c r="E330" s="40"/>
      <c r="F330" s="40"/>
      <c r="G330" s="40"/>
      <c r="H330" s="40"/>
      <c r="J330" s="61">
        <f>J64</f>
        <v>0</v>
      </c>
      <c r="L330" s="61">
        <f>L64</f>
        <v>0</v>
      </c>
    </row>
    <row r="331" spans="2:12" x14ac:dyDescent="0.3">
      <c r="B331" s="40" t="s">
        <v>2</v>
      </c>
      <c r="C331" s="40" t="s">
        <v>179</v>
      </c>
      <c r="D331" s="40"/>
      <c r="E331" s="40"/>
      <c r="F331" s="40"/>
      <c r="G331" s="40"/>
      <c r="H331" s="40"/>
      <c r="J331" s="61">
        <f>J86</f>
        <v>0</v>
      </c>
      <c r="L331" s="61">
        <f>L86</f>
        <v>0</v>
      </c>
    </row>
    <row r="332" spans="2:12" x14ac:dyDescent="0.3">
      <c r="B332" s="40" t="s">
        <v>180</v>
      </c>
      <c r="C332" s="40" t="s">
        <v>205</v>
      </c>
      <c r="D332" s="40"/>
      <c r="E332" s="40"/>
      <c r="F332" s="40"/>
      <c r="G332" s="40"/>
      <c r="H332" s="40"/>
      <c r="J332" s="61">
        <f>J156</f>
        <v>0</v>
      </c>
      <c r="L332" s="61">
        <f>L156</f>
        <v>0</v>
      </c>
    </row>
    <row r="333" spans="2:12" x14ac:dyDescent="0.3">
      <c r="B333" s="40" t="s">
        <v>206</v>
      </c>
      <c r="C333" s="40" t="s">
        <v>230</v>
      </c>
      <c r="D333" s="40"/>
      <c r="E333" s="40"/>
      <c r="F333" s="40"/>
      <c r="G333" s="40"/>
      <c r="H333" s="40"/>
      <c r="J333" s="61">
        <f>J193</f>
        <v>0</v>
      </c>
      <c r="L333" s="61">
        <f>L193</f>
        <v>0</v>
      </c>
    </row>
    <row r="334" spans="2:12" x14ac:dyDescent="0.3">
      <c r="B334" s="40" t="s">
        <v>218</v>
      </c>
      <c r="C334" s="40" t="s">
        <v>307</v>
      </c>
      <c r="D334" s="40"/>
      <c r="E334" s="40"/>
      <c r="F334" s="40"/>
      <c r="G334" s="40"/>
      <c r="H334" s="40"/>
      <c r="J334" s="61">
        <f>J211</f>
        <v>0</v>
      </c>
      <c r="L334" s="61">
        <f>L211</f>
        <v>0</v>
      </c>
    </row>
    <row r="335" spans="2:12" x14ac:dyDescent="0.3">
      <c r="B335" s="40" t="s">
        <v>318</v>
      </c>
      <c r="C335" s="40" t="s">
        <v>319</v>
      </c>
      <c r="D335" s="40"/>
      <c r="E335" s="40"/>
      <c r="F335" s="40"/>
      <c r="G335" s="40"/>
      <c r="H335" s="40"/>
      <c r="J335" s="61">
        <f>J265</f>
        <v>0</v>
      </c>
      <c r="L335" s="61">
        <f>L265</f>
        <v>0</v>
      </c>
    </row>
    <row r="336" spans="2:12" x14ac:dyDescent="0.3">
      <c r="B336" s="40" t="s">
        <v>360</v>
      </c>
      <c r="C336" s="40" t="s">
        <v>390</v>
      </c>
      <c r="D336" s="40"/>
      <c r="E336" s="40"/>
      <c r="F336" s="40"/>
      <c r="G336" s="40"/>
      <c r="H336" s="40"/>
      <c r="J336" s="61">
        <f>J295</f>
        <v>0</v>
      </c>
      <c r="L336" s="61">
        <f>L295</f>
        <v>0</v>
      </c>
    </row>
    <row r="337" spans="2:12" x14ac:dyDescent="0.3">
      <c r="B337" s="40" t="s">
        <v>391</v>
      </c>
      <c r="C337" s="40" t="s">
        <v>380</v>
      </c>
      <c r="D337" s="40"/>
      <c r="E337" s="40"/>
      <c r="F337" s="40"/>
      <c r="G337" s="40"/>
      <c r="H337" s="40"/>
      <c r="J337" s="61">
        <f>J324</f>
        <v>0</v>
      </c>
      <c r="L337" s="61">
        <f>L324</f>
        <v>0</v>
      </c>
    </row>
    <row r="338" spans="2:12" x14ac:dyDescent="0.3">
      <c r="B338" s="40"/>
      <c r="C338" s="40"/>
      <c r="D338" s="40"/>
      <c r="E338" s="40"/>
      <c r="F338" s="40"/>
      <c r="G338" s="40"/>
      <c r="H338" s="40"/>
    </row>
    <row r="339" spans="2:12" x14ac:dyDescent="0.3">
      <c r="B339" s="40"/>
      <c r="C339" s="40"/>
      <c r="D339" s="40"/>
      <c r="E339" s="40"/>
      <c r="F339" s="40"/>
      <c r="G339" s="40"/>
      <c r="H339" s="40"/>
    </row>
    <row r="340" spans="2:12" x14ac:dyDescent="0.3">
      <c r="B340" s="40"/>
      <c r="C340" s="40"/>
      <c r="D340" s="40" t="s">
        <v>497</v>
      </c>
      <c r="E340" s="40"/>
      <c r="F340" s="40"/>
      <c r="G340" s="40"/>
      <c r="H340" s="40"/>
      <c r="J340" s="61">
        <f>SUM(J330:J339)</f>
        <v>0</v>
      </c>
      <c r="L340" s="61">
        <f>SUM(L330:L339)</f>
        <v>0</v>
      </c>
    </row>
  </sheetData>
  <sheetProtection password="CF47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8"/>
  <sheetViews>
    <sheetView workbookViewId="0">
      <selection activeCell="C4" sqref="C4"/>
    </sheetView>
  </sheetViews>
  <sheetFormatPr defaultColWidth="9.109375" defaultRowHeight="14.4" x14ac:dyDescent="0.3"/>
  <cols>
    <col min="1" max="1" width="7.5546875" style="36" customWidth="1"/>
    <col min="2" max="2" width="4.6640625" style="36" customWidth="1"/>
    <col min="3" max="5" width="9.109375" style="36"/>
    <col min="6" max="6" width="11.5546875" style="36" customWidth="1"/>
    <col min="7" max="7" width="6.88671875" style="36" bestFit="1" customWidth="1"/>
    <col min="8" max="8" width="9.109375" style="36"/>
    <col min="9" max="12" width="11.6640625" style="41" customWidth="1"/>
    <col min="13" max="16384" width="9.109375" style="36"/>
  </cols>
  <sheetData>
    <row r="4" spans="2:12" x14ac:dyDescent="0.3">
      <c r="B4" s="40" t="s">
        <v>392</v>
      </c>
      <c r="C4" s="40" t="s">
        <v>501</v>
      </c>
      <c r="D4" s="40"/>
      <c r="E4" s="40"/>
    </row>
    <row r="5" spans="2:12" ht="27.75" customHeight="1" x14ac:dyDescent="0.3">
      <c r="G5" s="45" t="s">
        <v>92</v>
      </c>
      <c r="H5" s="45" t="s">
        <v>493</v>
      </c>
      <c r="I5" s="46" t="s">
        <v>499</v>
      </c>
      <c r="J5" s="46" t="s">
        <v>494</v>
      </c>
      <c r="K5" s="46" t="s">
        <v>495</v>
      </c>
      <c r="L5" s="46" t="s">
        <v>496</v>
      </c>
    </row>
    <row r="6" spans="2:12" x14ac:dyDescent="0.3">
      <c r="B6" s="40" t="s">
        <v>0</v>
      </c>
      <c r="C6" s="40" t="s">
        <v>207</v>
      </c>
      <c r="D6" s="40"/>
      <c r="E6" s="40"/>
      <c r="F6" s="40"/>
    </row>
    <row r="8" spans="2:12" x14ac:dyDescent="0.3">
      <c r="B8" s="36">
        <v>1</v>
      </c>
      <c r="C8" s="36" t="s">
        <v>393</v>
      </c>
    </row>
    <row r="9" spans="2:12" x14ac:dyDescent="0.3">
      <c r="C9" s="36" t="s">
        <v>394</v>
      </c>
    </row>
    <row r="10" spans="2:12" x14ac:dyDescent="0.3">
      <c r="C10" s="36" t="s">
        <v>395</v>
      </c>
    </row>
    <row r="11" spans="2:12" x14ac:dyDescent="0.3">
      <c r="C11" s="36" t="s">
        <v>396</v>
      </c>
    </row>
    <row r="12" spans="2:12" x14ac:dyDescent="0.3">
      <c r="C12" s="36" t="s">
        <v>4</v>
      </c>
      <c r="G12" s="36" t="s">
        <v>5</v>
      </c>
      <c r="H12" s="47">
        <v>410</v>
      </c>
      <c r="I12" s="44">
        <v>0</v>
      </c>
      <c r="J12" s="62">
        <f>H12*I12</f>
        <v>0</v>
      </c>
      <c r="K12" s="61">
        <f>I12*1.2</f>
        <v>0</v>
      </c>
      <c r="L12" s="61">
        <f>K12*H12</f>
        <v>0</v>
      </c>
    </row>
    <row r="14" spans="2:12" x14ac:dyDescent="0.3">
      <c r="B14" s="36">
        <v>2</v>
      </c>
      <c r="C14" s="36" t="s">
        <v>9</v>
      </c>
    </row>
    <row r="15" spans="2:12" x14ac:dyDescent="0.3">
      <c r="C15" s="36" t="s">
        <v>10</v>
      </c>
    </row>
    <row r="16" spans="2:12" x14ac:dyDescent="0.3">
      <c r="C16" s="36" t="s">
        <v>4</v>
      </c>
      <c r="G16" s="36" t="s">
        <v>5</v>
      </c>
      <c r="H16" s="47">
        <v>410</v>
      </c>
      <c r="I16" s="44">
        <v>0</v>
      </c>
      <c r="J16" s="62">
        <f t="shared" ref="J16" si="0">H16*I16</f>
        <v>0</v>
      </c>
      <c r="K16" s="61">
        <f>I16*1.2</f>
        <v>0</v>
      </c>
      <c r="L16" s="61">
        <f>K16*H16</f>
        <v>0</v>
      </c>
    </row>
    <row r="18" spans="3:12" x14ac:dyDescent="0.3">
      <c r="C18" s="40" t="s">
        <v>497</v>
      </c>
      <c r="D18" s="40"/>
      <c r="E18" s="40"/>
      <c r="F18" s="40"/>
      <c r="J18" s="62">
        <f>J12+J16</f>
        <v>0</v>
      </c>
      <c r="L18" s="61">
        <f>SUM(L12:L17)</f>
        <v>0</v>
      </c>
    </row>
  </sheetData>
  <sheetProtection password="CF47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8"/>
  <sheetViews>
    <sheetView workbookViewId="0">
      <selection activeCell="T18" sqref="T18"/>
    </sheetView>
  </sheetViews>
  <sheetFormatPr defaultColWidth="9.109375" defaultRowHeight="14.4" x14ac:dyDescent="0.3"/>
  <cols>
    <col min="1" max="1" width="4" style="36" customWidth="1"/>
    <col min="2" max="2" width="4.44140625" style="36" customWidth="1"/>
    <col min="3" max="3" width="4.33203125" style="36" customWidth="1"/>
    <col min="4" max="6" width="9.109375" style="36"/>
    <col min="7" max="7" width="10.88671875" style="36" customWidth="1"/>
    <col min="8" max="8" width="8" style="36" customWidth="1"/>
    <col min="9" max="9" width="8.109375" style="36" customWidth="1"/>
    <col min="10" max="13" width="11.6640625" style="41" customWidth="1"/>
    <col min="14" max="16384" width="9.109375" style="36"/>
  </cols>
  <sheetData>
    <row r="4" spans="2:13" x14ac:dyDescent="0.3">
      <c r="B4" s="40" t="s">
        <v>467</v>
      </c>
      <c r="C4" s="40" t="s">
        <v>475</v>
      </c>
      <c r="D4" s="40"/>
      <c r="E4" s="40"/>
      <c r="F4" s="40"/>
      <c r="G4" s="40"/>
      <c r="H4" s="40"/>
    </row>
    <row r="6" spans="2:13" ht="28.8" x14ac:dyDescent="0.3">
      <c r="B6" s="40" t="s">
        <v>0</v>
      </c>
      <c r="C6" s="40" t="s">
        <v>207</v>
      </c>
      <c r="D6" s="40"/>
      <c r="E6" s="40"/>
      <c r="F6" s="40"/>
      <c r="H6" s="45" t="s">
        <v>92</v>
      </c>
      <c r="I6" s="45" t="s">
        <v>493</v>
      </c>
      <c r="J6" s="46" t="s">
        <v>499</v>
      </c>
      <c r="K6" s="46" t="s">
        <v>494</v>
      </c>
      <c r="L6" s="46" t="s">
        <v>495</v>
      </c>
      <c r="M6" s="46" t="s">
        <v>496</v>
      </c>
    </row>
    <row r="8" spans="2:13" x14ac:dyDescent="0.3">
      <c r="C8" s="36">
        <v>1</v>
      </c>
      <c r="D8" s="36" t="s">
        <v>393</v>
      </c>
    </row>
    <row r="9" spans="2:13" x14ac:dyDescent="0.3">
      <c r="D9" s="36" t="s">
        <v>394</v>
      </c>
    </row>
    <row r="10" spans="2:13" x14ac:dyDescent="0.3">
      <c r="D10" s="36" t="s">
        <v>468</v>
      </c>
    </row>
    <row r="11" spans="2:13" x14ac:dyDescent="0.3">
      <c r="D11" s="36" t="s">
        <v>396</v>
      </c>
    </row>
    <row r="12" spans="2:13" x14ac:dyDescent="0.3">
      <c r="D12" s="36" t="s">
        <v>4</v>
      </c>
      <c r="H12" s="36" t="s">
        <v>5</v>
      </c>
      <c r="I12" s="47">
        <v>350</v>
      </c>
      <c r="J12" s="44">
        <v>0</v>
      </c>
      <c r="K12" s="62">
        <f>I12*J12</f>
        <v>0</v>
      </c>
      <c r="L12" s="61">
        <f>J12*1.2</f>
        <v>0</v>
      </c>
      <c r="M12" s="61">
        <f>L12*I12</f>
        <v>0</v>
      </c>
    </row>
    <row r="14" spans="2:13" x14ac:dyDescent="0.3">
      <c r="C14" s="36">
        <v>2</v>
      </c>
      <c r="D14" s="36" t="s">
        <v>9</v>
      </c>
    </row>
    <row r="15" spans="2:13" x14ac:dyDescent="0.3">
      <c r="D15" s="36" t="s">
        <v>10</v>
      </c>
    </row>
    <row r="16" spans="2:13" x14ac:dyDescent="0.3">
      <c r="D16" s="36" t="s">
        <v>4</v>
      </c>
      <c r="H16" s="36" t="s">
        <v>5</v>
      </c>
      <c r="I16" s="47">
        <v>350</v>
      </c>
      <c r="J16" s="44">
        <v>0</v>
      </c>
      <c r="K16" s="62">
        <f>I16*J16</f>
        <v>0</v>
      </c>
      <c r="L16" s="61">
        <f>J16*1.2</f>
        <v>0</v>
      </c>
      <c r="M16" s="61">
        <f>L16*I16</f>
        <v>0</v>
      </c>
    </row>
    <row r="18" spans="4:13" x14ac:dyDescent="0.3">
      <c r="D18" s="40" t="s">
        <v>230</v>
      </c>
      <c r="E18" s="40"/>
      <c r="F18" s="40"/>
      <c r="G18" s="40"/>
      <c r="K18" s="62">
        <f>K12+K16</f>
        <v>0</v>
      </c>
      <c r="M18" s="61">
        <f>SUM(M12:M17)</f>
        <v>0</v>
      </c>
    </row>
  </sheetData>
  <sheetProtection password="CF47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9"/>
  <sheetViews>
    <sheetView tabSelected="1" workbookViewId="0">
      <selection activeCell="K6" sqref="K6"/>
    </sheetView>
  </sheetViews>
  <sheetFormatPr defaultColWidth="9.109375" defaultRowHeight="14.4" x14ac:dyDescent="0.3"/>
  <cols>
    <col min="1" max="10" width="9.109375" style="36"/>
    <col min="11" max="11" width="11.6640625" style="41" customWidth="1"/>
    <col min="12" max="12" width="11.6640625" style="36" customWidth="1"/>
    <col min="13" max="16384" width="9.109375" style="36"/>
  </cols>
  <sheetData>
    <row r="3" spans="2:12" x14ac:dyDescent="0.3">
      <c r="B3" s="40"/>
      <c r="C3" s="40"/>
      <c r="D3" s="40"/>
      <c r="E3" s="40" t="s">
        <v>469</v>
      </c>
      <c r="F3" s="40"/>
      <c r="G3" s="40"/>
      <c r="H3" s="40"/>
      <c r="I3" s="40"/>
    </row>
    <row r="4" spans="2:12" ht="28.8" x14ac:dyDescent="0.3">
      <c r="B4" s="40"/>
      <c r="C4" s="40"/>
      <c r="D4" s="40"/>
      <c r="E4" s="40"/>
      <c r="F4" s="40"/>
      <c r="G4" s="40"/>
      <c r="H4" s="40"/>
      <c r="I4" s="40"/>
      <c r="K4" s="42" t="s">
        <v>494</v>
      </c>
      <c r="L4" s="43" t="s">
        <v>496</v>
      </c>
    </row>
    <row r="5" spans="2:12" x14ac:dyDescent="0.3">
      <c r="B5" s="40" t="s">
        <v>470</v>
      </c>
      <c r="C5" s="40"/>
      <c r="D5" s="40" t="s">
        <v>471</v>
      </c>
      <c r="E5" s="40"/>
      <c r="F5" s="40"/>
      <c r="G5" s="40"/>
      <c r="H5" s="40"/>
      <c r="I5" s="40"/>
      <c r="K5" s="62">
        <f>SUM('upravna zgrada - toaleti'!I76:J83)</f>
        <v>0</v>
      </c>
      <c r="L5" s="61">
        <f>K5*1.2</f>
        <v>0</v>
      </c>
    </row>
    <row r="6" spans="2:12" x14ac:dyDescent="0.3">
      <c r="B6" s="40" t="s">
        <v>137</v>
      </c>
      <c r="C6" s="40"/>
      <c r="D6" s="40" t="s">
        <v>476</v>
      </c>
      <c r="E6" s="40"/>
      <c r="F6" s="40"/>
      <c r="G6" s="40"/>
      <c r="H6" s="40"/>
      <c r="I6" s="40"/>
      <c r="K6" s="62">
        <f>'objekat 2 - radionica'!J200</f>
        <v>0</v>
      </c>
      <c r="L6" s="61">
        <f>K6*1.2</f>
        <v>0</v>
      </c>
    </row>
    <row r="7" spans="2:12" x14ac:dyDescent="0.3">
      <c r="B7" s="40" t="s">
        <v>140</v>
      </c>
      <c r="C7" s="40"/>
      <c r="D7" s="40" t="s">
        <v>477</v>
      </c>
      <c r="E7" s="40"/>
      <c r="F7" s="40"/>
      <c r="G7" s="40"/>
      <c r="H7" s="40"/>
      <c r="I7" s="40"/>
      <c r="K7" s="62">
        <f>'objekat 3 - radionica'!J149</f>
        <v>0</v>
      </c>
      <c r="L7" s="61">
        <f t="shared" ref="L7:L10" si="0">K7*1.2</f>
        <v>0</v>
      </c>
    </row>
    <row r="8" spans="2:12" x14ac:dyDescent="0.3">
      <c r="B8" s="40" t="s">
        <v>231</v>
      </c>
      <c r="C8" s="40"/>
      <c r="D8" s="40" t="s">
        <v>478</v>
      </c>
      <c r="E8" s="40"/>
      <c r="F8" s="40"/>
      <c r="G8" s="40"/>
      <c r="H8" s="40"/>
      <c r="I8" s="40"/>
      <c r="K8" s="62">
        <f>'objekat 5- radionica'!J340</f>
        <v>0</v>
      </c>
      <c r="L8" s="61">
        <f t="shared" si="0"/>
        <v>0</v>
      </c>
    </row>
    <row r="9" spans="2:12" x14ac:dyDescent="0.3">
      <c r="B9" s="40" t="s">
        <v>392</v>
      </c>
      <c r="C9" s="40"/>
      <c r="D9" s="40" t="s">
        <v>479</v>
      </c>
      <c r="E9" s="40"/>
      <c r="F9" s="40"/>
      <c r="G9" s="40"/>
      <c r="H9" s="40"/>
      <c r="I9" s="40"/>
      <c r="K9" s="62">
        <f>'objekat 6- garaže'!J18</f>
        <v>0</v>
      </c>
      <c r="L9" s="61">
        <f t="shared" si="0"/>
        <v>0</v>
      </c>
    </row>
    <row r="10" spans="2:12" x14ac:dyDescent="0.3">
      <c r="B10" s="40" t="s">
        <v>467</v>
      </c>
      <c r="C10" s="40"/>
      <c r="D10" s="40" t="s">
        <v>480</v>
      </c>
      <c r="E10" s="40"/>
      <c r="F10" s="40"/>
      <c r="G10" s="40"/>
      <c r="H10" s="40"/>
      <c r="I10" s="40"/>
      <c r="K10" s="61">
        <f>'objekat - magacin rez. delova'!K18</f>
        <v>0</v>
      </c>
      <c r="L10" s="61">
        <f t="shared" si="0"/>
        <v>0</v>
      </c>
    </row>
    <row r="11" spans="2:12" x14ac:dyDescent="0.3">
      <c r="B11" s="40"/>
      <c r="C11" s="40"/>
      <c r="D11" s="40"/>
      <c r="E11" s="40"/>
      <c r="F11" s="40"/>
      <c r="G11" s="40"/>
      <c r="H11" s="40"/>
      <c r="I11" s="40"/>
    </row>
    <row r="12" spans="2:12" x14ac:dyDescent="0.3">
      <c r="B12" s="40"/>
      <c r="C12" s="40"/>
      <c r="D12" s="40"/>
      <c r="E12" s="40"/>
      <c r="F12" s="40" t="s">
        <v>497</v>
      </c>
      <c r="G12" s="40"/>
      <c r="H12" s="40"/>
      <c r="I12" s="40"/>
      <c r="K12" s="61">
        <f>SUM(K5:K10)</f>
        <v>0</v>
      </c>
      <c r="L12" s="61">
        <f>SUM(L5:L10)</f>
        <v>0</v>
      </c>
    </row>
    <row r="15" spans="2:12" x14ac:dyDescent="0.3">
      <c r="C15" s="98" t="s">
        <v>481</v>
      </c>
      <c r="D15" s="98"/>
      <c r="I15" s="98" t="s">
        <v>485</v>
      </c>
      <c r="J15" s="98"/>
      <c r="K15" s="98"/>
    </row>
    <row r="16" spans="2:12" x14ac:dyDescent="0.3">
      <c r="C16" s="98" t="s">
        <v>482</v>
      </c>
      <c r="D16" s="98"/>
      <c r="I16" s="98" t="s">
        <v>486</v>
      </c>
      <c r="J16" s="98"/>
      <c r="K16" s="98"/>
    </row>
    <row r="17" spans="3:8" x14ac:dyDescent="0.3">
      <c r="H17" s="36" t="s">
        <v>484</v>
      </c>
    </row>
    <row r="18" spans="3:8" x14ac:dyDescent="0.3">
      <c r="C18" s="98" t="s">
        <v>483</v>
      </c>
      <c r="D18" s="98"/>
    </row>
    <row r="19" spans="3:8" x14ac:dyDescent="0.3">
      <c r="C19" s="98" t="s">
        <v>482</v>
      </c>
      <c r="D19" s="98"/>
    </row>
  </sheetData>
  <sheetProtection password="CF47" sheet="1" objects="1" scenarios="1"/>
  <mergeCells count="6">
    <mergeCell ref="C15:D15"/>
    <mergeCell ref="C16:D16"/>
    <mergeCell ref="C18:D18"/>
    <mergeCell ref="C19:D19"/>
    <mergeCell ref="I15:K15"/>
    <mergeCell ref="I16:K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upravna zgrada - toaleti</vt:lpstr>
      <vt:lpstr>objekat 2 - radionica</vt:lpstr>
      <vt:lpstr>objekat 3 - radionica</vt:lpstr>
      <vt:lpstr>objekat 5- radionica</vt:lpstr>
      <vt:lpstr>objekat 6- garaže</vt:lpstr>
      <vt:lpstr>objekat - magacin rez. delova</vt:lpstr>
      <vt:lpstr>zbirna rekapitulacija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Borislava Kojic</cp:lastModifiedBy>
  <cp:lastPrinted>2017-09-13T06:39:41Z</cp:lastPrinted>
  <dcterms:created xsi:type="dcterms:W3CDTF">2017-09-06T13:53:34Z</dcterms:created>
  <dcterms:modified xsi:type="dcterms:W3CDTF">2017-09-14T10:35:52Z</dcterms:modified>
</cp:coreProperties>
</file>